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https://lovret-my.sharepoint.com/personal/racunovodstvo_dom-lovret_hr/Documents/Dokumenti/IngaDesktop/FINANCIJSKA IZVJEŠĆA/2025/01-12/"/>
    </mc:Choice>
  </mc:AlternateContent>
  <xr:revisionPtr revIDLastSave="0" documentId="13_ncr:1_{05B1C136-2E7D-4B08-8556-9AF8FC66CEB1}" xr6:coauthVersionLast="47" xr6:coauthVersionMax="47" xr10:uidLastSave="{00000000-0000-0000-0000-000000000000}"/>
  <bookViews>
    <workbookView xWindow="-120" yWindow="-120" windowWidth="29040" windowHeight="1572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E341" i="9"/>
  <c r="H340" i="9"/>
  <c r="E340" i="9" s="1"/>
  <c r="G340" i="9"/>
  <c r="F340" i="9"/>
  <c r="F339" i="9"/>
  <c r="F338" i="9"/>
  <c r="F337" i="9"/>
  <c r="F336" i="9"/>
  <c r="H335" i="9"/>
  <c r="G335" i="9"/>
  <c r="F335" i="9"/>
  <c r="F334" i="9"/>
  <c r="H333" i="9"/>
  <c r="G333" i="9"/>
  <c r="F333" i="9"/>
  <c r="E333" i="9"/>
  <c r="B333" i="9" s="1"/>
  <c r="H332" i="9"/>
  <c r="E332" i="9" s="1"/>
  <c r="B332" i="9" s="1"/>
  <c r="G332" i="9"/>
  <c r="F332" i="9"/>
  <c r="H331" i="9"/>
  <c r="G331" i="9"/>
  <c r="E331" i="9" s="1"/>
  <c r="B331" i="9" s="1"/>
  <c r="F331" i="9"/>
  <c r="H330" i="9"/>
  <c r="G330" i="9"/>
  <c r="F330" i="9"/>
  <c r="H329" i="9"/>
  <c r="G329" i="9"/>
  <c r="F329" i="9"/>
  <c r="H328" i="9"/>
  <c r="E328" i="9" s="1"/>
  <c r="G328" i="9"/>
  <c r="F328" i="9"/>
  <c r="H327" i="9"/>
  <c r="G327" i="9"/>
  <c r="F327" i="9"/>
  <c r="H326" i="9"/>
  <c r="G326" i="9"/>
  <c r="F326" i="9"/>
  <c r="H325" i="9"/>
  <c r="G325" i="9"/>
  <c r="F325" i="9"/>
  <c r="E325" i="9"/>
  <c r="B325" i="9" s="1"/>
  <c r="H324" i="9"/>
  <c r="G324" i="9"/>
  <c r="F324" i="9"/>
  <c r="H323" i="9"/>
  <c r="G323" i="9"/>
  <c r="E323" i="9" s="1"/>
  <c r="B323" i="9" s="1"/>
  <c r="F323" i="9"/>
  <c r="H322" i="9"/>
  <c r="G322" i="9"/>
  <c r="F322" i="9"/>
  <c r="H321" i="9"/>
  <c r="G321" i="9"/>
  <c r="F321" i="9"/>
  <c r="E321" i="9"/>
  <c r="B321" i="9" s="1"/>
  <c r="H320" i="9"/>
  <c r="G320" i="9"/>
  <c r="F320" i="9"/>
  <c r="H319" i="9"/>
  <c r="G319" i="9"/>
  <c r="E319" i="9" s="1"/>
  <c r="B319" i="9" s="1"/>
  <c r="F319" i="9"/>
  <c r="H318" i="9"/>
  <c r="G318" i="9"/>
  <c r="E318" i="9" s="1"/>
  <c r="B318" i="9" s="1"/>
  <c r="F318" i="9"/>
  <c r="H317" i="9"/>
  <c r="G317" i="9"/>
  <c r="F317" i="9"/>
  <c r="E317" i="9"/>
  <c r="B317" i="9" s="1"/>
  <c r="F316" i="9"/>
  <c r="F315" i="9"/>
  <c r="F314" i="9"/>
  <c r="H313" i="9"/>
  <c r="G313" i="9"/>
  <c r="F313" i="9"/>
  <c r="E313" i="9"/>
  <c r="B313" i="9" s="1"/>
  <c r="H312" i="9"/>
  <c r="G312" i="9"/>
  <c r="F312" i="9"/>
  <c r="H311" i="9"/>
  <c r="G311" i="9"/>
  <c r="F311" i="9"/>
  <c r="F310" i="9"/>
  <c r="F309" i="9"/>
  <c r="F308" i="9"/>
  <c r="H307" i="9"/>
  <c r="G307" i="9"/>
  <c r="F307" i="9"/>
  <c r="F306" i="9"/>
  <c r="H305" i="9"/>
  <c r="G305" i="9"/>
  <c r="F305" i="9"/>
  <c r="H304" i="9"/>
  <c r="E304" i="9" s="1"/>
  <c r="B304" i="9" s="1"/>
  <c r="G304" i="9"/>
  <c r="F304" i="9"/>
  <c r="H303" i="9"/>
  <c r="G303" i="9"/>
  <c r="E303" i="9" s="1"/>
  <c r="B303" i="9" s="1"/>
  <c r="F303" i="9"/>
  <c r="F302" i="9"/>
  <c r="F301" i="9"/>
  <c r="F300" i="9"/>
  <c r="F299" i="9"/>
  <c r="F297" i="9"/>
  <c r="L296" i="9"/>
  <c r="H296" i="9"/>
  <c r="F296" i="9"/>
  <c r="F295" i="9"/>
  <c r="I294" i="9"/>
  <c r="H294" i="9"/>
  <c r="F294" i="9"/>
  <c r="E293" i="9"/>
  <c r="M292" i="9"/>
  <c r="L292" i="9"/>
  <c r="F292" i="9" s="1"/>
  <c r="E292" i="9"/>
  <c r="B292" i="9" s="1"/>
  <c r="M291" i="9"/>
  <c r="L291" i="9"/>
  <c r="F291" i="9"/>
  <c r="E291" i="9"/>
  <c r="B291" i="9" s="1"/>
  <c r="M290" i="9"/>
  <c r="L290" i="9"/>
  <c r="F290" i="9" s="1"/>
  <c r="E290" i="9"/>
  <c r="B290" i="9" s="1"/>
  <c r="M289" i="9"/>
  <c r="L289" i="9"/>
  <c r="F289" i="9" s="1"/>
  <c r="B289" i="9" s="1"/>
  <c r="E289" i="9"/>
  <c r="M288" i="9"/>
  <c r="L288" i="9"/>
  <c r="F288" i="9" s="1"/>
  <c r="E288" i="9"/>
  <c r="M287" i="9"/>
  <c r="L287" i="9"/>
  <c r="F287" i="9"/>
  <c r="E287" i="9"/>
  <c r="M286" i="9"/>
  <c r="L286" i="9"/>
  <c r="F286" i="9" s="1"/>
  <c r="B286" i="9" s="1"/>
  <c r="E286" i="9"/>
  <c r="M285" i="9"/>
  <c r="L285" i="9"/>
  <c r="F285" i="9" s="1"/>
  <c r="E285" i="9"/>
  <c r="B285" i="9"/>
  <c r="M284" i="9"/>
  <c r="F284" i="9" s="1"/>
  <c r="L284" i="9"/>
  <c r="E284" i="9"/>
  <c r="B284" i="9" s="1"/>
  <c r="M283" i="9"/>
  <c r="L283" i="9"/>
  <c r="F283" i="9"/>
  <c r="E283" i="9"/>
  <c r="B283" i="9" s="1"/>
  <c r="M282" i="9"/>
  <c r="L282" i="9"/>
  <c r="F282" i="9" s="1"/>
  <c r="B282" i="9" s="1"/>
  <c r="E282" i="9"/>
  <c r="M281" i="9"/>
  <c r="L281" i="9"/>
  <c r="F281" i="9" s="1"/>
  <c r="B281" i="9" s="1"/>
  <c r="E281" i="9"/>
  <c r="M280" i="9"/>
  <c r="L280" i="9"/>
  <c r="F280" i="9"/>
  <c r="E280" i="9"/>
  <c r="B280" i="9" s="1"/>
  <c r="M279" i="9"/>
  <c r="L279" i="9"/>
  <c r="F279" i="9"/>
  <c r="B279" i="9" s="1"/>
  <c r="E279" i="9"/>
  <c r="M278" i="9"/>
  <c r="L278" i="9"/>
  <c r="F278" i="9" s="1"/>
  <c r="B278" i="9" s="1"/>
  <c r="E278" i="9"/>
  <c r="M277" i="9"/>
  <c r="F277" i="9" s="1"/>
  <c r="B277" i="9" s="1"/>
  <c r="L277" i="9"/>
  <c r="E277" i="9"/>
  <c r="M276" i="9"/>
  <c r="L276" i="9"/>
  <c r="F276" i="9" s="1"/>
  <c r="E276" i="9"/>
  <c r="B276" i="9" s="1"/>
  <c r="M275" i="9"/>
  <c r="L275" i="9"/>
  <c r="F275" i="9"/>
  <c r="B275" i="9" s="1"/>
  <c r="E275" i="9"/>
  <c r="M274" i="9"/>
  <c r="L274" i="9"/>
  <c r="F274" i="9" s="1"/>
  <c r="E274" i="9"/>
  <c r="M273" i="9"/>
  <c r="F273" i="9" s="1"/>
  <c r="B273" i="9" s="1"/>
  <c r="L273" i="9"/>
  <c r="E273" i="9"/>
  <c r="M272" i="9"/>
  <c r="L272" i="9"/>
  <c r="F272" i="9" s="1"/>
  <c r="E272" i="9"/>
  <c r="B272" i="9" s="1"/>
  <c r="M271" i="9"/>
  <c r="L271" i="9"/>
  <c r="F271" i="9"/>
  <c r="B271" i="9" s="1"/>
  <c r="E271" i="9"/>
  <c r="M270" i="9"/>
  <c r="L270" i="9"/>
  <c r="F270" i="9" s="1"/>
  <c r="E270" i="9"/>
  <c r="M269" i="9"/>
  <c r="F269" i="9" s="1"/>
  <c r="B269" i="9" s="1"/>
  <c r="L269" i="9"/>
  <c r="E269" i="9"/>
  <c r="M268" i="9"/>
  <c r="L268" i="9"/>
  <c r="F268" i="9" s="1"/>
  <c r="E268" i="9"/>
  <c r="M267" i="9"/>
  <c r="L267" i="9"/>
  <c r="F267" i="9"/>
  <c r="B267" i="9" s="1"/>
  <c r="E267" i="9"/>
  <c r="M266" i="9"/>
  <c r="L266" i="9"/>
  <c r="F266" i="9" s="1"/>
  <c r="E266" i="9"/>
  <c r="M265" i="9"/>
  <c r="F265" i="9" s="1"/>
  <c r="L265" i="9"/>
  <c r="E265" i="9"/>
  <c r="B265" i="9"/>
  <c r="M264" i="9"/>
  <c r="L264" i="9"/>
  <c r="F264" i="9" s="1"/>
  <c r="E264" i="9"/>
  <c r="B264" i="9" s="1"/>
  <c r="M263" i="9"/>
  <c r="L263" i="9"/>
  <c r="F263" i="9"/>
  <c r="B263" i="9" s="1"/>
  <c r="E263" i="9"/>
  <c r="M262" i="9"/>
  <c r="L262" i="9"/>
  <c r="F262" i="9" s="1"/>
  <c r="B262" i="9" s="1"/>
  <c r="E262" i="9"/>
  <c r="M261" i="9"/>
  <c r="L261" i="9"/>
  <c r="E261" i="9"/>
  <c r="M260" i="9"/>
  <c r="L260" i="9"/>
  <c r="F260" i="9"/>
  <c r="E260" i="9"/>
  <c r="B260" i="9" s="1"/>
  <c r="M259" i="9"/>
  <c r="L259" i="9"/>
  <c r="F259" i="9"/>
  <c r="B259" i="9" s="1"/>
  <c r="E259" i="9"/>
  <c r="M258" i="9"/>
  <c r="L258" i="9"/>
  <c r="F258" i="9" s="1"/>
  <c r="B258" i="9" s="1"/>
  <c r="E258" i="9"/>
  <c r="M257" i="9"/>
  <c r="L257" i="9"/>
  <c r="F257" i="9" s="1"/>
  <c r="E257" i="9"/>
  <c r="B257" i="9"/>
  <c r="M256" i="9"/>
  <c r="L256" i="9"/>
  <c r="F256" i="9"/>
  <c r="E256" i="9"/>
  <c r="B256" i="9" s="1"/>
  <c r="M255" i="9"/>
  <c r="L255" i="9"/>
  <c r="F255" i="9"/>
  <c r="B255" i="9" s="1"/>
  <c r="E255" i="9"/>
  <c r="M254" i="9"/>
  <c r="L254" i="9"/>
  <c r="F254" i="9" s="1"/>
  <c r="B254" i="9" s="1"/>
  <c r="E254" i="9"/>
  <c r="M253" i="9"/>
  <c r="L253" i="9"/>
  <c r="E253" i="9"/>
  <c r="M252" i="9"/>
  <c r="L252" i="9"/>
  <c r="F252" i="9" s="1"/>
  <c r="E252" i="9"/>
  <c r="B252" i="9" s="1"/>
  <c r="M251" i="9"/>
  <c r="L251" i="9"/>
  <c r="F251" i="9"/>
  <c r="B251" i="9" s="1"/>
  <c r="E251" i="9"/>
  <c r="M250" i="9"/>
  <c r="L250" i="9"/>
  <c r="F250" i="9" s="1"/>
  <c r="B250" i="9" s="1"/>
  <c r="E250" i="9"/>
  <c r="M249" i="9"/>
  <c r="L249" i="9"/>
  <c r="F249" i="9" s="1"/>
  <c r="B249" i="9" s="1"/>
  <c r="E249" i="9"/>
  <c r="M248" i="9"/>
  <c r="L248" i="9"/>
  <c r="F248" i="9"/>
  <c r="E248" i="9"/>
  <c r="B248" i="9" s="1"/>
  <c r="M247" i="9"/>
  <c r="L247" i="9"/>
  <c r="F247" i="9"/>
  <c r="B247" i="9" s="1"/>
  <c r="E247" i="9"/>
  <c r="M246" i="9"/>
  <c r="L246" i="9"/>
  <c r="E246" i="9"/>
  <c r="M245" i="9"/>
  <c r="L245" i="9"/>
  <c r="F245" i="9" s="1"/>
  <c r="E245" i="9"/>
  <c r="B245" i="9"/>
  <c r="M244" i="9"/>
  <c r="F244" i="9" s="1"/>
  <c r="L244" i="9"/>
  <c r="E244" i="9"/>
  <c r="M243" i="9"/>
  <c r="L243" i="9"/>
  <c r="F243" i="9"/>
  <c r="B243" i="9" s="1"/>
  <c r="E243" i="9"/>
  <c r="M242" i="9"/>
  <c r="L242" i="9"/>
  <c r="E242" i="9"/>
  <c r="M241" i="9"/>
  <c r="F241" i="9" s="1"/>
  <c r="B241" i="9" s="1"/>
  <c r="L241" i="9"/>
  <c r="E241" i="9"/>
  <c r="M240" i="9"/>
  <c r="F240" i="9" s="1"/>
  <c r="L240" i="9"/>
  <c r="E240" i="9"/>
  <c r="M239" i="9"/>
  <c r="F239" i="9" s="1"/>
  <c r="B239" i="9" s="1"/>
  <c r="L239" i="9"/>
  <c r="E239" i="9"/>
  <c r="M238" i="9"/>
  <c r="L238" i="9"/>
  <c r="E238" i="9"/>
  <c r="M237" i="9"/>
  <c r="L237" i="9"/>
  <c r="E237" i="9"/>
  <c r="M236" i="9"/>
  <c r="L236" i="9"/>
  <c r="E236" i="9"/>
  <c r="M235" i="9"/>
  <c r="L235" i="9"/>
  <c r="F235" i="9"/>
  <c r="B235" i="9" s="1"/>
  <c r="E235" i="9"/>
  <c r="M234" i="9"/>
  <c r="L234" i="9"/>
  <c r="F234" i="9" s="1"/>
  <c r="B234" i="9" s="1"/>
  <c r="E234" i="9"/>
  <c r="M233" i="9"/>
  <c r="F233" i="9" s="1"/>
  <c r="L233" i="9"/>
  <c r="E233" i="9"/>
  <c r="B233" i="9"/>
  <c r="M232" i="9"/>
  <c r="L232" i="9"/>
  <c r="F232" i="9"/>
  <c r="E232" i="9"/>
  <c r="B232" i="9" s="1"/>
  <c r="M231" i="9"/>
  <c r="L231" i="9"/>
  <c r="F231" i="9"/>
  <c r="B231" i="9" s="1"/>
  <c r="E231" i="9"/>
  <c r="M230" i="9"/>
  <c r="L230" i="9"/>
  <c r="F230" i="9" s="1"/>
  <c r="B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G197" i="9"/>
  <c r="E197" i="9" s="1"/>
  <c r="B197" i="9" s="1"/>
  <c r="F197" i="9"/>
  <c r="F196" i="9"/>
  <c r="F195" i="9"/>
  <c r="F194" i="9"/>
  <c r="G193" i="9"/>
  <c r="E193" i="9" s="1"/>
  <c r="B193" i="9" s="1"/>
  <c r="F193" i="9"/>
  <c r="F192" i="9"/>
  <c r="F191" i="9"/>
  <c r="F190" i="9"/>
  <c r="G189" i="9"/>
  <c r="E189" i="9" s="1"/>
  <c r="B189" i="9" s="1"/>
  <c r="F189" i="9"/>
  <c r="F188" i="9"/>
  <c r="F187" i="9"/>
  <c r="F186" i="9"/>
  <c r="G185" i="9"/>
  <c r="E185" i="9" s="1"/>
  <c r="B185" i="9" s="1"/>
  <c r="F185" i="9"/>
  <c r="F184" i="9"/>
  <c r="F183" i="9"/>
  <c r="F182" i="9"/>
  <c r="G181" i="9"/>
  <c r="E181" i="9" s="1"/>
  <c r="B181" i="9" s="1"/>
  <c r="F181" i="9"/>
  <c r="F180" i="9"/>
  <c r="H179" i="9"/>
  <c r="F179" i="9"/>
  <c r="G178" i="9"/>
  <c r="E178" i="9" s="1"/>
  <c r="B178" i="9" s="1"/>
  <c r="F178" i="9"/>
  <c r="G177" i="9"/>
  <c r="E177" i="9" s="1"/>
  <c r="B177" i="9" s="1"/>
  <c r="F177" i="9"/>
  <c r="F176" i="9"/>
  <c r="F175" i="9"/>
  <c r="F174" i="9"/>
  <c r="H173" i="9"/>
  <c r="E173" i="9" s="1"/>
  <c r="B173" i="9" s="1"/>
  <c r="G173" i="9"/>
  <c r="F173" i="9"/>
  <c r="H172" i="9"/>
  <c r="G172" i="9"/>
  <c r="F172" i="9"/>
  <c r="E172" i="9"/>
  <c r="B172" i="9" s="1"/>
  <c r="H171" i="9"/>
  <c r="G171" i="9"/>
  <c r="E171" i="9" s="1"/>
  <c r="F171" i="9"/>
  <c r="B171" i="9"/>
  <c r="H170" i="9"/>
  <c r="G170" i="9"/>
  <c r="F170" i="9"/>
  <c r="E170" i="9"/>
  <c r="B170" i="9" s="1"/>
  <c r="H169" i="9"/>
  <c r="E169" i="9" s="1"/>
  <c r="B169" i="9" s="1"/>
  <c r="G169" i="9"/>
  <c r="F169" i="9"/>
  <c r="H168" i="9"/>
  <c r="G168" i="9"/>
  <c r="E168" i="9" s="1"/>
  <c r="B168" i="9" s="1"/>
  <c r="F168" i="9"/>
  <c r="H167" i="9"/>
  <c r="G167" i="9"/>
  <c r="E167" i="9" s="1"/>
  <c r="B167" i="9" s="1"/>
  <c r="F167" i="9"/>
  <c r="H166" i="9"/>
  <c r="G166" i="9"/>
  <c r="F166" i="9"/>
  <c r="H165" i="9"/>
  <c r="G165" i="9"/>
  <c r="F165" i="9"/>
  <c r="E165" i="9"/>
  <c r="B165" i="9" s="1"/>
  <c r="H164" i="9"/>
  <c r="G164" i="9"/>
  <c r="F164" i="9"/>
  <c r="E164" i="9"/>
  <c r="H163" i="9"/>
  <c r="G163" i="9"/>
  <c r="E163" i="9" s="1"/>
  <c r="F163" i="9"/>
  <c r="B163" i="9" s="1"/>
  <c r="H162" i="9"/>
  <c r="G162" i="9"/>
  <c r="F162" i="9"/>
  <c r="E162" i="9"/>
  <c r="B162" i="9" s="1"/>
  <c r="H161" i="9"/>
  <c r="E161" i="9" s="1"/>
  <c r="G161" i="9"/>
  <c r="F161" i="9"/>
  <c r="H160" i="9"/>
  <c r="G160" i="9"/>
  <c r="E160" i="9" s="1"/>
  <c r="B160" i="9" s="1"/>
  <c r="F160" i="9"/>
  <c r="H159" i="9"/>
  <c r="G159" i="9"/>
  <c r="F159" i="9"/>
  <c r="H158" i="9"/>
  <c r="G158" i="9"/>
  <c r="F158" i="9"/>
  <c r="H157" i="9"/>
  <c r="E157" i="9" s="1"/>
  <c r="B157" i="9" s="1"/>
  <c r="G157" i="9"/>
  <c r="F157" i="9"/>
  <c r="F156" i="9"/>
  <c r="H155" i="9"/>
  <c r="G155" i="9"/>
  <c r="F155" i="9"/>
  <c r="H154" i="9"/>
  <c r="G154" i="9"/>
  <c r="F154" i="9"/>
  <c r="E154" i="9"/>
  <c r="B154" i="9" s="1"/>
  <c r="H153" i="9"/>
  <c r="G153" i="9"/>
  <c r="F153" i="9"/>
  <c r="E153" i="9"/>
  <c r="H152" i="9"/>
  <c r="G152" i="9"/>
  <c r="E152" i="9" s="1"/>
  <c r="B152" i="9" s="1"/>
  <c r="F152" i="9"/>
  <c r="H151" i="9"/>
  <c r="G151" i="9"/>
  <c r="E151" i="9" s="1"/>
  <c r="F151" i="9"/>
  <c r="H150" i="9"/>
  <c r="G150" i="9"/>
  <c r="E150" i="9" s="1"/>
  <c r="B150" i="9" s="1"/>
  <c r="F150" i="9"/>
  <c r="H149" i="9"/>
  <c r="E149" i="9" s="1"/>
  <c r="B149" i="9" s="1"/>
  <c r="G149" i="9"/>
  <c r="F149" i="9"/>
  <c r="H148" i="9"/>
  <c r="G148" i="9"/>
  <c r="F148" i="9"/>
  <c r="E148" i="9"/>
  <c r="B148" i="9" s="1"/>
  <c r="H147" i="9"/>
  <c r="G147" i="9"/>
  <c r="F147" i="9"/>
  <c r="H146" i="9"/>
  <c r="E146" i="9" s="1"/>
  <c r="B146" i="9" s="1"/>
  <c r="G146" i="9"/>
  <c r="F146" i="9"/>
  <c r="H145" i="9"/>
  <c r="G145" i="9"/>
  <c r="F145" i="9"/>
  <c r="E145" i="9"/>
  <c r="B145" i="9" s="1"/>
  <c r="H144" i="9"/>
  <c r="G144" i="9"/>
  <c r="E144" i="9" s="1"/>
  <c r="F144" i="9"/>
  <c r="H143" i="9"/>
  <c r="G143" i="9"/>
  <c r="E143" i="9" s="1"/>
  <c r="B143" i="9" s="1"/>
  <c r="F143" i="9"/>
  <c r="H142" i="9"/>
  <c r="G142" i="9"/>
  <c r="E142" i="9" s="1"/>
  <c r="B142" i="9" s="1"/>
  <c r="F142" i="9"/>
  <c r="H141" i="9"/>
  <c r="E141" i="9" s="1"/>
  <c r="G141" i="9"/>
  <c r="F141" i="9"/>
  <c r="B141" i="9"/>
  <c r="H140" i="9"/>
  <c r="G140" i="9"/>
  <c r="F140" i="9"/>
  <c r="E140" i="9"/>
  <c r="B140" i="9" s="1"/>
  <c r="H139" i="9"/>
  <c r="G139" i="9"/>
  <c r="F139" i="9"/>
  <c r="H138" i="9"/>
  <c r="G138" i="9"/>
  <c r="F138" i="9"/>
  <c r="E138" i="9"/>
  <c r="B138" i="9" s="1"/>
  <c r="H137" i="9"/>
  <c r="G137" i="9"/>
  <c r="F137" i="9"/>
  <c r="E137" i="9"/>
  <c r="H136" i="9"/>
  <c r="G136" i="9"/>
  <c r="E136" i="9" s="1"/>
  <c r="B136" i="9" s="1"/>
  <c r="F136" i="9"/>
  <c r="H135" i="9"/>
  <c r="G135" i="9"/>
  <c r="E135" i="9" s="1"/>
  <c r="F135" i="9"/>
  <c r="H134" i="9"/>
  <c r="G134" i="9"/>
  <c r="E134" i="9" s="1"/>
  <c r="B134" i="9" s="1"/>
  <c r="F134" i="9"/>
  <c r="H133" i="9"/>
  <c r="E133" i="9" s="1"/>
  <c r="B133" i="9" s="1"/>
  <c r="G133" i="9"/>
  <c r="F133" i="9"/>
  <c r="H132" i="9"/>
  <c r="G132" i="9"/>
  <c r="F132" i="9"/>
  <c r="E132" i="9"/>
  <c r="B132" i="9" s="1"/>
  <c r="H131" i="9"/>
  <c r="G131" i="9"/>
  <c r="F131" i="9"/>
  <c r="H130" i="9"/>
  <c r="E130" i="9" s="1"/>
  <c r="B130" i="9" s="1"/>
  <c r="G130" i="9"/>
  <c r="F130" i="9"/>
  <c r="H129" i="9"/>
  <c r="G129" i="9"/>
  <c r="F129" i="9"/>
  <c r="E129" i="9"/>
  <c r="B129" i="9" s="1"/>
  <c r="H128" i="9"/>
  <c r="G128" i="9"/>
  <c r="E128" i="9" s="1"/>
  <c r="F128" i="9"/>
  <c r="H127" i="9"/>
  <c r="G127" i="9"/>
  <c r="E127" i="9" s="1"/>
  <c r="B127" i="9" s="1"/>
  <c r="F127" i="9"/>
  <c r="H126" i="9"/>
  <c r="G126" i="9"/>
  <c r="E126" i="9" s="1"/>
  <c r="B126" i="9" s="1"/>
  <c r="F126" i="9"/>
  <c r="H125" i="9"/>
  <c r="E125" i="9" s="1"/>
  <c r="G125" i="9"/>
  <c r="F125" i="9"/>
  <c r="B125" i="9"/>
  <c r="H124" i="9"/>
  <c r="G124" i="9"/>
  <c r="F124" i="9"/>
  <c r="E124" i="9"/>
  <c r="B124" i="9" s="1"/>
  <c r="H123" i="9"/>
  <c r="G123" i="9"/>
  <c r="F123" i="9"/>
  <c r="H122" i="9"/>
  <c r="G122" i="9"/>
  <c r="F122" i="9"/>
  <c r="E122" i="9"/>
  <c r="B122" i="9" s="1"/>
  <c r="H121" i="9"/>
  <c r="G121" i="9"/>
  <c r="F121" i="9"/>
  <c r="E121" i="9"/>
  <c r="H120" i="9"/>
  <c r="G120" i="9"/>
  <c r="E120" i="9" s="1"/>
  <c r="B120" i="9" s="1"/>
  <c r="F120" i="9"/>
  <c r="H119" i="9"/>
  <c r="G119" i="9"/>
  <c r="E119" i="9" s="1"/>
  <c r="F119" i="9"/>
  <c r="H118" i="9"/>
  <c r="G118" i="9"/>
  <c r="F118" i="9"/>
  <c r="H117" i="9"/>
  <c r="G117" i="9"/>
  <c r="F117" i="9"/>
  <c r="E117" i="9"/>
  <c r="B117" i="9" s="1"/>
  <c r="H116" i="9"/>
  <c r="G116" i="9"/>
  <c r="F116" i="9"/>
  <c r="E116" i="9"/>
  <c r="H115" i="9"/>
  <c r="G115" i="9"/>
  <c r="E115" i="9" s="1"/>
  <c r="F115" i="9"/>
  <c r="H114" i="9"/>
  <c r="G114" i="9"/>
  <c r="F114" i="9"/>
  <c r="H113" i="9"/>
  <c r="G113" i="9"/>
  <c r="F113" i="9"/>
  <c r="E113" i="9"/>
  <c r="B113" i="9" s="1"/>
  <c r="H112" i="9"/>
  <c r="G112" i="9"/>
  <c r="F112" i="9"/>
  <c r="E112" i="9"/>
  <c r="H111" i="9"/>
  <c r="G111" i="9"/>
  <c r="E111" i="9" s="1"/>
  <c r="F111" i="9"/>
  <c r="H110" i="9"/>
  <c r="G110" i="9"/>
  <c r="F110" i="9"/>
  <c r="H109" i="9"/>
  <c r="G109" i="9"/>
  <c r="F109" i="9"/>
  <c r="E109" i="9"/>
  <c r="B109" i="9" s="1"/>
  <c r="H108" i="9"/>
  <c r="G108" i="9"/>
  <c r="F108" i="9"/>
  <c r="E108" i="9"/>
  <c r="H107" i="9"/>
  <c r="G107" i="9"/>
  <c r="E107" i="9" s="1"/>
  <c r="B107" i="9" s="1"/>
  <c r="F107" i="9"/>
  <c r="H106" i="9"/>
  <c r="G106" i="9"/>
  <c r="F106" i="9"/>
  <c r="H105" i="9"/>
  <c r="G105" i="9"/>
  <c r="F105" i="9"/>
  <c r="E105" i="9"/>
  <c r="B105" i="9" s="1"/>
  <c r="H104" i="9"/>
  <c r="G104" i="9"/>
  <c r="F104" i="9"/>
  <c r="E104" i="9"/>
  <c r="H103" i="9"/>
  <c r="G103" i="9"/>
  <c r="E103" i="9" s="1"/>
  <c r="F103" i="9"/>
  <c r="H102" i="9"/>
  <c r="G102" i="9"/>
  <c r="F102" i="9"/>
  <c r="H101" i="9"/>
  <c r="G101" i="9"/>
  <c r="F101" i="9"/>
  <c r="E101" i="9"/>
  <c r="B101" i="9" s="1"/>
  <c r="H100" i="9"/>
  <c r="G100" i="9"/>
  <c r="F100" i="9"/>
  <c r="E100" i="9"/>
  <c r="H99" i="9"/>
  <c r="G99" i="9"/>
  <c r="E99" i="9" s="1"/>
  <c r="F99" i="9"/>
  <c r="H98" i="9"/>
  <c r="G98" i="9"/>
  <c r="F98" i="9"/>
  <c r="H97" i="9"/>
  <c r="G97" i="9"/>
  <c r="F97" i="9"/>
  <c r="E97" i="9"/>
  <c r="B97" i="9" s="1"/>
  <c r="H96" i="9"/>
  <c r="G96" i="9"/>
  <c r="F96" i="9"/>
  <c r="E96" i="9"/>
  <c r="H95" i="9"/>
  <c r="G95" i="9"/>
  <c r="E95" i="9" s="1"/>
  <c r="F95" i="9"/>
  <c r="H94" i="9"/>
  <c r="G94" i="9"/>
  <c r="F94" i="9"/>
  <c r="H93" i="9"/>
  <c r="G93" i="9"/>
  <c r="F93" i="9"/>
  <c r="E93" i="9"/>
  <c r="B93" i="9" s="1"/>
  <c r="H92" i="9"/>
  <c r="G92" i="9"/>
  <c r="F92" i="9"/>
  <c r="E92" i="9"/>
  <c r="H91" i="9"/>
  <c r="G91" i="9"/>
  <c r="E91" i="9" s="1"/>
  <c r="B91" i="9" s="1"/>
  <c r="F91" i="9"/>
  <c r="H90" i="9"/>
  <c r="G90" i="9"/>
  <c r="F90" i="9"/>
  <c r="H89" i="9"/>
  <c r="G89" i="9"/>
  <c r="F89" i="9"/>
  <c r="E89" i="9"/>
  <c r="B89" i="9" s="1"/>
  <c r="H88" i="9"/>
  <c r="G88" i="9"/>
  <c r="F88" i="9"/>
  <c r="E88" i="9"/>
  <c r="H87" i="9"/>
  <c r="G87" i="9"/>
  <c r="E87" i="9" s="1"/>
  <c r="F87" i="9"/>
  <c r="H86" i="9"/>
  <c r="G86" i="9"/>
  <c r="F86" i="9"/>
  <c r="H85" i="9"/>
  <c r="G85" i="9"/>
  <c r="F85" i="9"/>
  <c r="E85" i="9"/>
  <c r="B85" i="9" s="1"/>
  <c r="H84" i="9"/>
  <c r="G84" i="9"/>
  <c r="F84" i="9"/>
  <c r="E84" i="9"/>
  <c r="H83" i="9"/>
  <c r="G83" i="9"/>
  <c r="E83" i="9" s="1"/>
  <c r="F83" i="9"/>
  <c r="H82" i="9"/>
  <c r="G82" i="9"/>
  <c r="F82" i="9"/>
  <c r="H81" i="9"/>
  <c r="E81" i="9" s="1"/>
  <c r="B81" i="9" s="1"/>
  <c r="G81" i="9"/>
  <c r="F81" i="9"/>
  <c r="H80" i="9"/>
  <c r="G80" i="9"/>
  <c r="F80" i="9"/>
  <c r="E80" i="9"/>
  <c r="H79" i="9"/>
  <c r="G79" i="9"/>
  <c r="E79" i="9" s="1"/>
  <c r="F79" i="9"/>
  <c r="H78" i="9"/>
  <c r="G78" i="9"/>
  <c r="F78" i="9"/>
  <c r="H77" i="9"/>
  <c r="G77" i="9"/>
  <c r="F77" i="9"/>
  <c r="E77" i="9"/>
  <c r="B77" i="9" s="1"/>
  <c r="H76" i="9"/>
  <c r="G76" i="9"/>
  <c r="F76" i="9"/>
  <c r="E76" i="9"/>
  <c r="H75" i="9"/>
  <c r="G75" i="9"/>
  <c r="E75" i="9" s="1"/>
  <c r="B75" i="9" s="1"/>
  <c r="F75" i="9"/>
  <c r="H74" i="9"/>
  <c r="G74" i="9"/>
  <c r="F74" i="9"/>
  <c r="H73" i="9"/>
  <c r="G73" i="9"/>
  <c r="F73" i="9"/>
  <c r="E73" i="9"/>
  <c r="B73" i="9" s="1"/>
  <c r="H72" i="9"/>
  <c r="G72" i="9"/>
  <c r="F72" i="9"/>
  <c r="E72" i="9"/>
  <c r="H71" i="9"/>
  <c r="G71" i="9"/>
  <c r="E71" i="9" s="1"/>
  <c r="F71" i="9"/>
  <c r="H70" i="9"/>
  <c r="G70" i="9"/>
  <c r="F70" i="9"/>
  <c r="H69" i="9"/>
  <c r="G69" i="9"/>
  <c r="F69" i="9"/>
  <c r="E69" i="9"/>
  <c r="B69" i="9" s="1"/>
  <c r="H68" i="9"/>
  <c r="G68" i="9"/>
  <c r="F68" i="9"/>
  <c r="E68" i="9"/>
  <c r="H67" i="9"/>
  <c r="G67" i="9"/>
  <c r="F67" i="9"/>
  <c r="H66" i="9"/>
  <c r="G66" i="9"/>
  <c r="F66" i="9"/>
  <c r="H65" i="9"/>
  <c r="G65" i="9"/>
  <c r="F65" i="9"/>
  <c r="E65" i="9"/>
  <c r="B65" i="9" s="1"/>
  <c r="H64" i="9"/>
  <c r="G64" i="9"/>
  <c r="F64" i="9"/>
  <c r="E64" i="9"/>
  <c r="H63" i="9"/>
  <c r="G63" i="9"/>
  <c r="E63" i="9" s="1"/>
  <c r="F63" i="9"/>
  <c r="H62" i="9"/>
  <c r="G62" i="9"/>
  <c r="F62" i="9"/>
  <c r="H61" i="9"/>
  <c r="G61" i="9"/>
  <c r="F61" i="9"/>
  <c r="E61" i="9"/>
  <c r="B61" i="9" s="1"/>
  <c r="H60" i="9"/>
  <c r="G60" i="9"/>
  <c r="F60" i="9"/>
  <c r="E60" i="9"/>
  <c r="H59" i="9"/>
  <c r="G59" i="9"/>
  <c r="E59" i="9" s="1"/>
  <c r="B59" i="9" s="1"/>
  <c r="F59" i="9"/>
  <c r="H58" i="9"/>
  <c r="G58" i="9"/>
  <c r="F58" i="9"/>
  <c r="H57" i="9"/>
  <c r="G57" i="9"/>
  <c r="F57" i="9"/>
  <c r="E57" i="9"/>
  <c r="B57" i="9" s="1"/>
  <c r="H56" i="9"/>
  <c r="G56" i="9"/>
  <c r="F56" i="9"/>
  <c r="E56" i="9"/>
  <c r="H55" i="9"/>
  <c r="G55" i="9"/>
  <c r="F55" i="9"/>
  <c r="H54" i="9"/>
  <c r="G54" i="9"/>
  <c r="F54" i="9"/>
  <c r="H53" i="9"/>
  <c r="E53" i="9" s="1"/>
  <c r="B53" i="9" s="1"/>
  <c r="G53" i="9"/>
  <c r="F53" i="9"/>
  <c r="H52" i="9"/>
  <c r="E52" i="9" s="1"/>
  <c r="G52" i="9"/>
  <c r="F52" i="9"/>
  <c r="H51" i="9"/>
  <c r="G51" i="9"/>
  <c r="F51" i="9"/>
  <c r="H50" i="9"/>
  <c r="G50" i="9"/>
  <c r="F50" i="9"/>
  <c r="H49" i="9"/>
  <c r="E49" i="9" s="1"/>
  <c r="B49" i="9" s="1"/>
  <c r="G49" i="9"/>
  <c r="F49" i="9"/>
  <c r="H48" i="9"/>
  <c r="E48" i="9" s="1"/>
  <c r="G48" i="9"/>
  <c r="F48" i="9"/>
  <c r="H47" i="9"/>
  <c r="G47" i="9"/>
  <c r="E47" i="9" s="1"/>
  <c r="F47" i="9"/>
  <c r="H46" i="9"/>
  <c r="G46" i="9"/>
  <c r="F46" i="9"/>
  <c r="H45" i="9"/>
  <c r="G45" i="9"/>
  <c r="F45" i="9"/>
  <c r="E45" i="9"/>
  <c r="B45" i="9" s="1"/>
  <c r="H44" i="9"/>
  <c r="G44" i="9"/>
  <c r="F44" i="9"/>
  <c r="E44" i="9"/>
  <c r="H43" i="9"/>
  <c r="G43" i="9"/>
  <c r="E43" i="9" s="1"/>
  <c r="B43" i="9" s="1"/>
  <c r="F43" i="9"/>
  <c r="H42" i="9"/>
  <c r="G42" i="9"/>
  <c r="F42" i="9"/>
  <c r="H41" i="9"/>
  <c r="G41" i="9"/>
  <c r="F41" i="9"/>
  <c r="E41" i="9"/>
  <c r="B41" i="9" s="1"/>
  <c r="H40" i="9"/>
  <c r="G40" i="9"/>
  <c r="F40" i="9"/>
  <c r="E40" i="9"/>
  <c r="H39" i="9"/>
  <c r="G39" i="9"/>
  <c r="E39" i="9" s="1"/>
  <c r="F39" i="9"/>
  <c r="H38" i="9"/>
  <c r="G38" i="9"/>
  <c r="F38" i="9"/>
  <c r="H37" i="9"/>
  <c r="G37" i="9"/>
  <c r="F37" i="9"/>
  <c r="H36" i="9"/>
  <c r="G36" i="9"/>
  <c r="F36" i="9"/>
  <c r="H35" i="9"/>
  <c r="G35" i="9"/>
  <c r="F35" i="9"/>
  <c r="H34" i="9"/>
  <c r="G34" i="9"/>
  <c r="F34" i="9"/>
  <c r="H33" i="9"/>
  <c r="G33" i="9"/>
  <c r="F33" i="9"/>
  <c r="E33" i="9"/>
  <c r="B33" i="9" s="1"/>
  <c r="H32" i="9"/>
  <c r="G32" i="9"/>
  <c r="F32" i="9"/>
  <c r="E32" i="9"/>
  <c r="H31" i="9"/>
  <c r="G31" i="9"/>
  <c r="F31" i="9"/>
  <c r="H30" i="9"/>
  <c r="G30" i="9"/>
  <c r="F30" i="9"/>
  <c r="H29" i="9"/>
  <c r="G29" i="9"/>
  <c r="F29" i="9"/>
  <c r="E29" i="9"/>
  <c r="B29" i="9" s="1"/>
  <c r="H28" i="9"/>
  <c r="G28" i="9"/>
  <c r="F28" i="9"/>
  <c r="E28" i="9"/>
  <c r="H27" i="9"/>
  <c r="G27" i="9"/>
  <c r="E27" i="9" s="1"/>
  <c r="B27" i="9" s="1"/>
  <c r="F27" i="9"/>
  <c r="H26" i="9"/>
  <c r="G26" i="9"/>
  <c r="F26" i="9"/>
  <c r="H25" i="9"/>
  <c r="G25" i="9"/>
  <c r="F25" i="9"/>
  <c r="E25" i="9"/>
  <c r="B25" i="9" s="1"/>
  <c r="F24" i="9"/>
  <c r="F4" i="9"/>
  <c r="O3" i="9"/>
  <c r="G296" i="9" s="1"/>
  <c r="E296" i="9" s="1"/>
  <c r="B296" i="9" s="1"/>
  <c r="I3" i="9"/>
  <c r="H3" i="9"/>
  <c r="G3" i="9"/>
  <c r="D104" i="8"/>
  <c r="D97" i="8"/>
  <c r="D92" i="8"/>
  <c r="D87" i="8"/>
  <c r="D82" i="8"/>
  <c r="D77" i="8"/>
  <c r="C1654" i="1" s="1"/>
  <c r="D72" i="8"/>
  <c r="D67" i="8"/>
  <c r="D62" i="8"/>
  <c r="D57" i="8"/>
  <c r="C1634" i="1" s="1"/>
  <c r="D52" i="8"/>
  <c r="D46" i="8"/>
  <c r="D37" i="8"/>
  <c r="D27" i="8"/>
  <c r="D25" i="8" s="1"/>
  <c r="C1602" i="1" s="1"/>
  <c r="D18" i="8"/>
  <c r="D8" i="8"/>
  <c r="D6" i="8" s="1"/>
  <c r="C1583" i="1" s="1"/>
  <c r="E44" i="7"/>
  <c r="D44" i="7"/>
  <c r="E39" i="7"/>
  <c r="D39" i="7"/>
  <c r="D38" i="7" s="1"/>
  <c r="E38" i="7"/>
  <c r="E30" i="7"/>
  <c r="D30" i="7"/>
  <c r="E23" i="7"/>
  <c r="E22" i="7" s="1"/>
  <c r="D1555" i="1" s="1"/>
  <c r="D23" i="7"/>
  <c r="D22" i="7"/>
  <c r="H34" i="3" s="1"/>
  <c r="E14" i="7"/>
  <c r="D14" i="7"/>
  <c r="E7" i="7"/>
  <c r="E6" i="7" s="1"/>
  <c r="D7" i="7"/>
  <c r="D6" i="7" s="1"/>
  <c r="D5" i="7" s="1"/>
  <c r="F140" i="6"/>
  <c r="F139" i="6"/>
  <c r="F138" i="6"/>
  <c r="F137" i="6"/>
  <c r="F136" i="6"/>
  <c r="F135" i="6"/>
  <c r="F134" i="6"/>
  <c r="F133" i="6"/>
  <c r="F132" i="6"/>
  <c r="F131" i="6"/>
  <c r="E130" i="6"/>
  <c r="E129" i="6" s="1"/>
  <c r="D1525" i="1" s="1"/>
  <c r="D130" i="6"/>
  <c r="F128" i="6"/>
  <c r="F127" i="6"/>
  <c r="F126" i="6"/>
  <c r="F125" i="6"/>
  <c r="F124" i="6"/>
  <c r="F123" i="6"/>
  <c r="E122" i="6"/>
  <c r="D122" i="6"/>
  <c r="F122" i="6" s="1"/>
  <c r="F121" i="6"/>
  <c r="F120" i="6"/>
  <c r="F119" i="6"/>
  <c r="F118" i="6"/>
  <c r="E118" i="6"/>
  <c r="D118" i="6"/>
  <c r="F117" i="6"/>
  <c r="F116" i="6"/>
  <c r="F115" i="6"/>
  <c r="E115" i="6"/>
  <c r="D115" i="6"/>
  <c r="E114" i="6"/>
  <c r="F113" i="6"/>
  <c r="F112" i="6"/>
  <c r="F111" i="6"/>
  <c r="F110" i="6"/>
  <c r="F109" i="6"/>
  <c r="F108" i="6"/>
  <c r="F107" i="6"/>
  <c r="E107" i="6"/>
  <c r="D107" i="6"/>
  <c r="F106" i="6"/>
  <c r="F105" i="6"/>
  <c r="F104" i="6"/>
  <c r="F103" i="6"/>
  <c r="F102" i="6"/>
  <c r="F101" i="6"/>
  <c r="F100" i="6"/>
  <c r="E99" i="6"/>
  <c r="D99" i="6"/>
  <c r="F98" i="6"/>
  <c r="F97" i="6"/>
  <c r="F96" i="6"/>
  <c r="F95" i="6"/>
  <c r="E94" i="6"/>
  <c r="D94" i="6"/>
  <c r="F94" i="6" s="1"/>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D296" i="5" s="1"/>
  <c r="F296" i="5"/>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6" i="5"/>
  <c r="F275" i="5"/>
  <c r="F273" i="5"/>
  <c r="F272" i="5"/>
  <c r="F271" i="5"/>
  <c r="F270" i="5"/>
  <c r="F269" i="5"/>
  <c r="F268" i="5"/>
  <c r="F267" i="5"/>
  <c r="F266" i="5"/>
  <c r="F265" i="5"/>
  <c r="F264" i="5"/>
  <c r="E264" i="5"/>
  <c r="D264" i="5"/>
  <c r="F263" i="5"/>
  <c r="F262" i="5"/>
  <c r="F261" i="5"/>
  <c r="E260" i="5"/>
  <c r="D1264" i="1" s="1"/>
  <c r="D260" i="5"/>
  <c r="F260" i="5" s="1"/>
  <c r="F259" i="5"/>
  <c r="F258" i="5"/>
  <c r="F257" i="5"/>
  <c r="E256" i="5"/>
  <c r="E255" i="5" s="1"/>
  <c r="D1259" i="1" s="1"/>
  <c r="D256" i="5"/>
  <c r="F254" i="5"/>
  <c r="F253" i="5"/>
  <c r="E252" i="5"/>
  <c r="D1256" i="1"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F218" i="5"/>
  <c r="F217" i="5"/>
  <c r="F216" i="5"/>
  <c r="F215" i="5"/>
  <c r="F214" i="5"/>
  <c r="F213" i="5"/>
  <c r="F212" i="5"/>
  <c r="F211" i="5"/>
  <c r="E211" i="5"/>
  <c r="D211" i="5"/>
  <c r="F210" i="5"/>
  <c r="F209" i="5"/>
  <c r="F208" i="5"/>
  <c r="F207" i="5"/>
  <c r="F206" i="5"/>
  <c r="F205" i="5"/>
  <c r="E204" i="5"/>
  <c r="D204" i="5"/>
  <c r="E203" i="5"/>
  <c r="H338" i="9" s="1"/>
  <c r="F202" i="5"/>
  <c r="F201" i="5"/>
  <c r="F200" i="5"/>
  <c r="F199" i="5"/>
  <c r="F198" i="5"/>
  <c r="E197" i="5"/>
  <c r="H337" i="9" s="1"/>
  <c r="D197" i="5"/>
  <c r="G337" i="9" s="1"/>
  <c r="F196" i="5"/>
  <c r="F195" i="5"/>
  <c r="F194" i="5"/>
  <c r="F193" i="5"/>
  <c r="F192" i="5"/>
  <c r="F191" i="5"/>
  <c r="F190" i="5"/>
  <c r="F189" i="5"/>
  <c r="F188" i="5"/>
  <c r="F187" i="5"/>
  <c r="E186" i="5"/>
  <c r="D186" i="5"/>
  <c r="F185" i="5"/>
  <c r="F184" i="5"/>
  <c r="F183" i="5"/>
  <c r="F182" i="5"/>
  <c r="E181" i="5"/>
  <c r="E178" i="5" s="1"/>
  <c r="D181" i="5"/>
  <c r="F180" i="5"/>
  <c r="F179" i="5"/>
  <c r="F174" i="5"/>
  <c r="F173" i="5"/>
  <c r="F172" i="5"/>
  <c r="E171" i="5"/>
  <c r="D1176" i="1" s="1"/>
  <c r="G1176" i="1" s="1"/>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E143" i="5"/>
  <c r="D143" i="5"/>
  <c r="F143" i="5" s="1"/>
  <c r="F142" i="5"/>
  <c r="F141" i="5"/>
  <c r="F140" i="5"/>
  <c r="F139" i="5"/>
  <c r="F138" i="5"/>
  <c r="F137" i="5"/>
  <c r="E136" i="5"/>
  <c r="E135" i="5" s="1"/>
  <c r="D136" i="5"/>
  <c r="F136" i="5" s="1"/>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D89" i="5"/>
  <c r="G314" i="9" s="1"/>
  <c r="D88" i="5"/>
  <c r="F88" i="5" s="1"/>
  <c r="F87" i="5"/>
  <c r="F86" i="5"/>
  <c r="F85" i="5"/>
  <c r="F84" i="5"/>
  <c r="F83" i="5"/>
  <c r="E82" i="5"/>
  <c r="D82" i="5"/>
  <c r="F82" i="5" s="1"/>
  <c r="F81" i="5"/>
  <c r="F80" i="5"/>
  <c r="F79" i="5"/>
  <c r="F78" i="5"/>
  <c r="F77" i="5"/>
  <c r="E76" i="5"/>
  <c r="D76" i="5"/>
  <c r="F76" i="5" s="1"/>
  <c r="F75" i="5"/>
  <c r="F74" i="5"/>
  <c r="F73" i="5"/>
  <c r="F72" i="5"/>
  <c r="E71" i="5"/>
  <c r="D71" i="5"/>
  <c r="F68" i="5"/>
  <c r="F67" i="5"/>
  <c r="F66" i="5"/>
  <c r="F65" i="5"/>
  <c r="F64" i="5"/>
  <c r="F63" i="5"/>
  <c r="E63" i="5"/>
  <c r="D63" i="5"/>
  <c r="F62" i="5"/>
  <c r="F61" i="5"/>
  <c r="F60" i="5"/>
  <c r="F59" i="5"/>
  <c r="F58" i="5"/>
  <c r="F57" i="5"/>
  <c r="F56" i="5"/>
  <c r="E56" i="5"/>
  <c r="D56" i="5"/>
  <c r="F55" i="5"/>
  <c r="F54" i="5"/>
  <c r="F53" i="5"/>
  <c r="E52" i="5"/>
  <c r="D52" i="5"/>
  <c r="F51" i="5"/>
  <c r="F50" i="5"/>
  <c r="F49" i="5"/>
  <c r="F48" i="5"/>
  <c r="F47" i="5"/>
  <c r="F46"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E633" i="4"/>
  <c r="D633" i="4"/>
  <c r="F633" i="4" s="1"/>
  <c r="F632" i="4"/>
  <c r="F631" i="4"/>
  <c r="F630" i="4"/>
  <c r="E630" i="4"/>
  <c r="D630" i="4"/>
  <c r="G188" i="9" s="1"/>
  <c r="E188" i="9" s="1"/>
  <c r="B188" i="9" s="1"/>
  <c r="E629"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H156" i="9" s="1"/>
  <c r="D607" i="4"/>
  <c r="G156" i="9" s="1"/>
  <c r="E156" i="9" s="1"/>
  <c r="B156" i="9" s="1"/>
  <c r="F606" i="4"/>
  <c r="F605" i="4"/>
  <c r="F604" i="4"/>
  <c r="E603" i="4"/>
  <c r="E597" i="4" s="1"/>
  <c r="D603" i="4"/>
  <c r="F602" i="4"/>
  <c r="F601" i="4"/>
  <c r="F600" i="4"/>
  <c r="F599" i="4"/>
  <c r="E598" i="4"/>
  <c r="D598" i="4"/>
  <c r="G205" i="9" s="1"/>
  <c r="E205" i="9" s="1"/>
  <c r="B205" i="9" s="1"/>
  <c r="F596" i="4"/>
  <c r="F595" i="4"/>
  <c r="E594" i="4"/>
  <c r="D594" i="4"/>
  <c r="F594" i="4" s="1"/>
  <c r="F593" i="4"/>
  <c r="F592" i="4"/>
  <c r="E591" i="4"/>
  <c r="D591" i="4"/>
  <c r="F591" i="4" s="1"/>
  <c r="F590" i="4"/>
  <c r="E589" i="4"/>
  <c r="D589" i="4"/>
  <c r="F588" i="4"/>
  <c r="F587" i="4"/>
  <c r="F586" i="4"/>
  <c r="F585" i="4"/>
  <c r="E585" i="4"/>
  <c r="D585" i="4"/>
  <c r="E584" i="4"/>
  <c r="F583" i="4"/>
  <c r="F582" i="4"/>
  <c r="F581" i="4"/>
  <c r="E581" i="4"/>
  <c r="D581" i="4"/>
  <c r="F580" i="4"/>
  <c r="F579" i="4"/>
  <c r="E578" i="4"/>
  <c r="D578" i="4"/>
  <c r="F578" i="4" s="1"/>
  <c r="F577" i="4"/>
  <c r="F576" i="4"/>
  <c r="E575" i="4"/>
  <c r="D575" i="4"/>
  <c r="F575" i="4" s="1"/>
  <c r="F574" i="4"/>
  <c r="F573" i="4"/>
  <c r="F572" i="4"/>
  <c r="E572" i="4"/>
  <c r="E571" i="4" s="1"/>
  <c r="D572" i="4"/>
  <c r="F570" i="4"/>
  <c r="F569" i="4"/>
  <c r="F568" i="4"/>
  <c r="F567" i="4"/>
  <c r="F566" i="4"/>
  <c r="F565" i="4"/>
  <c r="F564" i="4"/>
  <c r="F563" i="4"/>
  <c r="E562" i="4"/>
  <c r="D562" i="4"/>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D537" i="4"/>
  <c r="E536" i="4"/>
  <c r="E535" i="4"/>
  <c r="F534" i="4"/>
  <c r="F533" i="4"/>
  <c r="F532" i="4"/>
  <c r="E532" i="4"/>
  <c r="D532" i="4"/>
  <c r="F531" i="4"/>
  <c r="F530" i="4"/>
  <c r="F529" i="4"/>
  <c r="E529" i="4"/>
  <c r="D529" i="4"/>
  <c r="G204" i="9" s="1"/>
  <c r="E204" i="9" s="1"/>
  <c r="B204" i="9" s="1"/>
  <c r="F528" i="4"/>
  <c r="F527" i="4"/>
  <c r="E526" i="4"/>
  <c r="D526" i="4"/>
  <c r="F526" i="4" s="1"/>
  <c r="F525" i="4"/>
  <c r="F524" i="4"/>
  <c r="E523" i="4"/>
  <c r="E522" i="4" s="1"/>
  <c r="D523" i="4"/>
  <c r="F523" i="4" s="1"/>
  <c r="D522" i="4"/>
  <c r="F522"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D492" i="4"/>
  <c r="F490" i="4"/>
  <c r="F489" i="4"/>
  <c r="E488" i="4"/>
  <c r="D488" i="4"/>
  <c r="F488" i="4" s="1"/>
  <c r="F487" i="4"/>
  <c r="F486" i="4"/>
  <c r="E485" i="4"/>
  <c r="E479" i="4" s="1"/>
  <c r="D485" i="4"/>
  <c r="F485" i="4" s="1"/>
  <c r="F484" i="4"/>
  <c r="F483" i="4"/>
  <c r="F482" i="4"/>
  <c r="F481" i="4"/>
  <c r="E480" i="4"/>
  <c r="D480" i="4"/>
  <c r="F478" i="4"/>
  <c r="F477" i="4"/>
  <c r="E476" i="4"/>
  <c r="D476" i="4"/>
  <c r="F476" i="4" s="1"/>
  <c r="F475" i="4"/>
  <c r="F474" i="4"/>
  <c r="E473" i="4"/>
  <c r="D473" i="4"/>
  <c r="F472" i="4"/>
  <c r="F471" i="4"/>
  <c r="F470" i="4"/>
  <c r="E470" i="4"/>
  <c r="D470" i="4"/>
  <c r="F469" i="4"/>
  <c r="F468" i="4"/>
  <c r="F467"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E428" i="4"/>
  <c r="D423" i="1" s="1"/>
  <c r="D428" i="4"/>
  <c r="E427" i="4"/>
  <c r="D427" i="4"/>
  <c r="E426" i="4"/>
  <c r="F426" i="4" s="1"/>
  <c r="D426" i="4"/>
  <c r="F421" i="4"/>
  <c r="F420" i="4"/>
  <c r="F419" i="4"/>
  <c r="F416" i="4"/>
  <c r="F415" i="4"/>
  <c r="F414" i="4"/>
  <c r="F413" i="4"/>
  <c r="F412" i="4"/>
  <c r="E412" i="4"/>
  <c r="D412" i="4"/>
  <c r="F411" i="4"/>
  <c r="F410" i="4"/>
  <c r="E410" i="4"/>
  <c r="D410" i="4"/>
  <c r="F409" i="4"/>
  <c r="F408" i="4"/>
  <c r="E407" i="4"/>
  <c r="E406" i="4" s="1"/>
  <c r="D407" i="4"/>
  <c r="F405" i="4"/>
  <c r="F404" i="4"/>
  <c r="F403" i="4"/>
  <c r="F402" i="4"/>
  <c r="F401" i="4"/>
  <c r="E401" i="4"/>
  <c r="D401" i="4"/>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E379" i="4"/>
  <c r="E373" i="4" s="1"/>
  <c r="D368" i="1" s="1"/>
  <c r="D379" i="4"/>
  <c r="F378" i="4"/>
  <c r="F377" i="4"/>
  <c r="F376" i="4"/>
  <c r="F375" i="4"/>
  <c r="F374" i="4"/>
  <c r="E374" i="4"/>
  <c r="D374" i="4"/>
  <c r="F372" i="4"/>
  <c r="F371" i="4"/>
  <c r="F370" i="4"/>
  <c r="F369" i="4"/>
  <c r="F368" i="4"/>
  <c r="F367" i="4"/>
  <c r="F366" i="4"/>
  <c r="E366" i="4"/>
  <c r="D366" i="4"/>
  <c r="F365" i="4"/>
  <c r="F364" i="4"/>
  <c r="F363" i="4"/>
  <c r="E362" i="4"/>
  <c r="D362" i="4"/>
  <c r="F362" i="4" s="1"/>
  <c r="D361" i="4"/>
  <c r="F359" i="4"/>
  <c r="F358" i="4"/>
  <c r="E358" i="4"/>
  <c r="D358" i="4"/>
  <c r="F357" i="4"/>
  <c r="F356" i="4"/>
  <c r="E355" i="4"/>
  <c r="E354" i="4" s="1"/>
  <c r="D355" i="4"/>
  <c r="F353" i="4"/>
  <c r="F352" i="4"/>
  <c r="F351" i="4"/>
  <c r="F350" i="4"/>
  <c r="F349" i="4"/>
  <c r="E349" i="4"/>
  <c r="D349" i="4"/>
  <c r="F348" i="4"/>
  <c r="F347" i="4"/>
  <c r="F346" i="4"/>
  <c r="E346" i="4"/>
  <c r="D346" i="4"/>
  <c r="F345" i="4"/>
  <c r="F344" i="4"/>
  <c r="F343" i="4"/>
  <c r="F342" i="4"/>
  <c r="F341" i="4"/>
  <c r="E341" i="4"/>
  <c r="D341" i="4"/>
  <c r="F340" i="4"/>
  <c r="F339" i="4"/>
  <c r="F338" i="4"/>
  <c r="F337" i="4"/>
  <c r="E336" i="4"/>
  <c r="E321" i="4" s="1"/>
  <c r="D316" i="1" s="1"/>
  <c r="D336" i="4"/>
  <c r="F336" i="4" s="1"/>
  <c r="F335" i="4"/>
  <c r="F334" i="4"/>
  <c r="F333" i="4"/>
  <c r="F332" i="4"/>
  <c r="F331" i="4"/>
  <c r="F330" i="4"/>
  <c r="F329" i="4"/>
  <c r="F328" i="4"/>
  <c r="E327" i="4"/>
  <c r="D327" i="4"/>
  <c r="F327" i="4" s="1"/>
  <c r="F326" i="4"/>
  <c r="F325" i="4"/>
  <c r="F324" i="4"/>
  <c r="F323" i="4"/>
  <c r="F322" i="4"/>
  <c r="E322" i="4"/>
  <c r="D322" i="4"/>
  <c r="F320" i="4"/>
  <c r="F319" i="4"/>
  <c r="F318" i="4"/>
  <c r="F317" i="4"/>
  <c r="F316" i="4"/>
  <c r="F315" i="4"/>
  <c r="F314" i="4"/>
  <c r="E314" i="4"/>
  <c r="D314" i="4"/>
  <c r="F313" i="4"/>
  <c r="F312" i="4"/>
  <c r="F311" i="4"/>
  <c r="E310" i="4"/>
  <c r="E309" i="4" s="1"/>
  <c r="D310" i="4"/>
  <c r="F310" i="4" s="1"/>
  <c r="D309"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2" i="4"/>
  <c r="F281" i="4"/>
  <c r="F280" i="4"/>
  <c r="F279" i="4"/>
  <c r="E278" i="4"/>
  <c r="D278" i="4"/>
  <c r="F278" i="4" s="1"/>
  <c r="F277" i="4"/>
  <c r="F276" i="4"/>
  <c r="F275" i="4"/>
  <c r="F274" i="4"/>
  <c r="E274" i="4"/>
  <c r="D274" i="4"/>
  <c r="E273" i="4"/>
  <c r="D269" i="1" s="1"/>
  <c r="F272" i="4"/>
  <c r="F271" i="4"/>
  <c r="F270" i="4"/>
  <c r="F269" i="4"/>
  <c r="E269" i="4"/>
  <c r="D269" i="4"/>
  <c r="F268" i="4"/>
  <c r="F267" i="4"/>
  <c r="F266" i="4"/>
  <c r="F265" i="4"/>
  <c r="F264" i="4"/>
  <c r="F263" i="4"/>
  <c r="E263" i="4"/>
  <c r="D263" i="4"/>
  <c r="F262" i="4"/>
  <c r="E262" i="4"/>
  <c r="D262" i="4"/>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E230" i="4" s="1"/>
  <c r="D231" i="4"/>
  <c r="F229" i="4"/>
  <c r="F228" i="4"/>
  <c r="F227" i="4"/>
  <c r="F226" i="4"/>
  <c r="F225" i="4"/>
  <c r="E225" i="4"/>
  <c r="D225" i="4"/>
  <c r="F224" i="4"/>
  <c r="F223" i="4"/>
  <c r="E222" i="4"/>
  <c r="D222" i="4"/>
  <c r="E221" i="4"/>
  <c r="F220" i="4"/>
  <c r="F219" i="4"/>
  <c r="F218" i="4"/>
  <c r="F217" i="4"/>
  <c r="E216" i="4"/>
  <c r="D216" i="4"/>
  <c r="F215" i="4"/>
  <c r="F214" i="4"/>
  <c r="F213" i="4"/>
  <c r="F212" i="4"/>
  <c r="F211" i="4"/>
  <c r="F210" i="4"/>
  <c r="F209" i="4"/>
  <c r="E208" i="4"/>
  <c r="D208" i="4"/>
  <c r="F207" i="4"/>
  <c r="F206" i="4"/>
  <c r="F205" i="4"/>
  <c r="F204" i="4"/>
  <c r="F203" i="4"/>
  <c r="E203" i="4"/>
  <c r="D203"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4" i="1" s="1"/>
  <c r="H174" i="1" s="1"/>
  <c r="D178" i="4"/>
  <c r="F177" i="4"/>
  <c r="F176" i="4"/>
  <c r="F175" i="4"/>
  <c r="F174" i="4"/>
  <c r="F173" i="4"/>
  <c r="F172" i="4"/>
  <c r="F171" i="4"/>
  <c r="E170" i="4"/>
  <c r="D166" i="1" s="1"/>
  <c r="D170" i="4"/>
  <c r="F169" i="4"/>
  <c r="F168" i="4"/>
  <c r="F167" i="4"/>
  <c r="F166" i="4"/>
  <c r="E165" i="4"/>
  <c r="D165" i="4"/>
  <c r="D164" i="4"/>
  <c r="F163" i="4"/>
  <c r="F162" i="4"/>
  <c r="F161" i="4"/>
  <c r="E160" i="4"/>
  <c r="F160" i="4" s="1"/>
  <c r="D160" i="4"/>
  <c r="F159" i="4"/>
  <c r="F158" i="4"/>
  <c r="F157" i="4"/>
  <c r="F156" i="4"/>
  <c r="F155" i="4"/>
  <c r="E154" i="4"/>
  <c r="F154" i="4" s="1"/>
  <c r="D154" i="4"/>
  <c r="D153" i="4"/>
  <c r="C149" i="1" s="1"/>
  <c r="F151" i="4"/>
  <c r="F150" i="4"/>
  <c r="F149" i="4"/>
  <c r="F148" i="4"/>
  <c r="F147" i="4"/>
  <c r="F146" i="4"/>
  <c r="F145" i="4"/>
  <c r="F144" i="4"/>
  <c r="F143" i="4"/>
  <c r="F142" i="4"/>
  <c r="E141" i="4"/>
  <c r="E140" i="4" s="1"/>
  <c r="D141" i="4"/>
  <c r="F141" i="4" s="1"/>
  <c r="D140" i="4"/>
  <c r="F140" i="4" s="1"/>
  <c r="F139" i="4"/>
  <c r="F138" i="4"/>
  <c r="F137" i="4"/>
  <c r="F136" i="4"/>
  <c r="E135" i="4"/>
  <c r="E134" i="4" s="1"/>
  <c r="D135" i="4"/>
  <c r="D134" i="4"/>
  <c r="F133" i="4"/>
  <c r="F132" i="4"/>
  <c r="F131" i="4"/>
  <c r="F130" i="4"/>
  <c r="E129" i="4"/>
  <c r="E125" i="4" s="1"/>
  <c r="D121" i="1" s="1"/>
  <c r="D129" i="4"/>
  <c r="F128" i="4"/>
  <c r="F127" i="4"/>
  <c r="F126" i="4"/>
  <c r="E126" i="4"/>
  <c r="D126" i="4"/>
  <c r="F124" i="4"/>
  <c r="F123" i="4"/>
  <c r="F122" i="4"/>
  <c r="F121" i="4"/>
  <c r="E120" i="4"/>
  <c r="D120" i="4"/>
  <c r="F120" i="4" s="1"/>
  <c r="F119" i="4"/>
  <c r="F118" i="4"/>
  <c r="F117" i="4"/>
  <c r="F116" i="4"/>
  <c r="F115" i="4"/>
  <c r="F114" i="4"/>
  <c r="F113" i="4"/>
  <c r="E112" i="4"/>
  <c r="D112" i="4"/>
  <c r="F111" i="4"/>
  <c r="F110" i="4"/>
  <c r="F109" i="4"/>
  <c r="F108" i="4"/>
  <c r="E107" i="4"/>
  <c r="D107" i="4"/>
  <c r="F107" i="4" s="1"/>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78" i="1" s="1"/>
  <c r="D83" i="4"/>
  <c r="F81" i="4"/>
  <c r="F80" i="4"/>
  <c r="F79" i="4"/>
  <c r="F78" i="4"/>
  <c r="F77" i="4"/>
  <c r="E77" i="4"/>
  <c r="D77" i="4"/>
  <c r="F76" i="4"/>
  <c r="F75" i="4"/>
  <c r="E74" i="4"/>
  <c r="D74" i="4"/>
  <c r="F74" i="4" s="1"/>
  <c r="F73" i="4"/>
  <c r="F72" i="4"/>
  <c r="E71" i="4"/>
  <c r="D71" i="4"/>
  <c r="F71" i="4" s="1"/>
  <c r="F70" i="4"/>
  <c r="F69" i="4"/>
  <c r="E68" i="4"/>
  <c r="D64" i="1" s="1"/>
  <c r="H64" i="1" s="1"/>
  <c r="D68" i="4"/>
  <c r="F67" i="4"/>
  <c r="F66" i="4"/>
  <c r="F65" i="4"/>
  <c r="E64" i="4"/>
  <c r="D64" i="4"/>
  <c r="F64" i="4" s="1"/>
  <c r="F63" i="4"/>
  <c r="F62" i="4"/>
  <c r="E61" i="4"/>
  <c r="D61" i="4"/>
  <c r="F61" i="4" s="1"/>
  <c r="F60" i="4"/>
  <c r="F59" i="4"/>
  <c r="F58" i="4"/>
  <c r="E58" i="4"/>
  <c r="D58" i="4"/>
  <c r="F57" i="4"/>
  <c r="F56" i="4"/>
  <c r="F55" i="4"/>
  <c r="F54" i="4"/>
  <c r="E53" i="4"/>
  <c r="D49" i="1" s="1"/>
  <c r="H49" i="1" s="1"/>
  <c r="D53" i="4"/>
  <c r="F53" i="4" s="1"/>
  <c r="F52" i="4"/>
  <c r="F51" i="4"/>
  <c r="F50" i="4"/>
  <c r="E50" i="4"/>
  <c r="D50" i="4"/>
  <c r="D49" i="4"/>
  <c r="F48" i="4"/>
  <c r="F47" i="4"/>
  <c r="F46" i="4"/>
  <c r="F45" i="4"/>
  <c r="E44" i="4"/>
  <c r="D44" i="4"/>
  <c r="E43" i="4"/>
  <c r="F42" i="4"/>
  <c r="F41" i="4"/>
  <c r="F40" i="4"/>
  <c r="E39" i="4"/>
  <c r="D35" i="1" s="1"/>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G192" i="9" s="1"/>
  <c r="E192" i="9" s="1"/>
  <c r="B192" i="9" s="1"/>
  <c r="F16" i="4"/>
  <c r="F15" i="4"/>
  <c r="F14" i="4"/>
  <c r="F13" i="4"/>
  <c r="F12" i="4"/>
  <c r="F11" i="4"/>
  <c r="F10" i="4"/>
  <c r="F9" i="4"/>
  <c r="F8" i="4"/>
  <c r="E8" i="4"/>
  <c r="G174" i="9" s="1"/>
  <c r="E174" i="9" s="1"/>
  <c r="B174" i="9" s="1"/>
  <c r="D8" i="4"/>
  <c r="D7" i="4"/>
  <c r="I41" i="3"/>
  <c r="G41" i="3"/>
  <c r="B41" i="3"/>
  <c r="G40" i="3"/>
  <c r="B40" i="3"/>
  <c r="G39" i="3"/>
  <c r="B39" i="3"/>
  <c r="H38" i="3"/>
  <c r="G38" i="3"/>
  <c r="B38" i="3"/>
  <c r="H36" i="3"/>
  <c r="G36" i="3"/>
  <c r="B36" i="3"/>
  <c r="H35" i="3"/>
  <c r="G35" i="3"/>
  <c r="B35" i="3"/>
  <c r="I34" i="3"/>
  <c r="G34" i="3"/>
  <c r="B34" i="3"/>
  <c r="G33" i="3"/>
  <c r="B33" i="3"/>
  <c r="G31" i="3"/>
  <c r="B31" i="3"/>
  <c r="I30"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H1686" i="1"/>
  <c r="G1686" i="1"/>
  <c r="C1686" i="1"/>
  <c r="H1685" i="1"/>
  <c r="G1685" i="1"/>
  <c r="C1685" i="1"/>
  <c r="G1684" i="1"/>
  <c r="C1684" i="1"/>
  <c r="H1684" i="1" s="1"/>
  <c r="C1683" i="1"/>
  <c r="G1683" i="1" s="1"/>
  <c r="H1682" i="1"/>
  <c r="G1682" i="1"/>
  <c r="C1682" i="1"/>
  <c r="C1681" i="1"/>
  <c r="G1680" i="1"/>
  <c r="C1680" i="1"/>
  <c r="H1680" i="1" s="1"/>
  <c r="C1679" i="1"/>
  <c r="H1678" i="1"/>
  <c r="G1678" i="1"/>
  <c r="C1678" i="1"/>
  <c r="H1677" i="1"/>
  <c r="G1677" i="1"/>
  <c r="C1677" i="1"/>
  <c r="C1676" i="1"/>
  <c r="H1675" i="1"/>
  <c r="C1675" i="1"/>
  <c r="G1675" i="1" s="1"/>
  <c r="H1674" i="1"/>
  <c r="G1674" i="1"/>
  <c r="C1674" i="1"/>
  <c r="C1673" i="1"/>
  <c r="H1673" i="1" s="1"/>
  <c r="C1672" i="1"/>
  <c r="H1672" i="1" s="1"/>
  <c r="C1671" i="1"/>
  <c r="G1671" i="1" s="1"/>
  <c r="C1670" i="1"/>
  <c r="C1669" i="1"/>
  <c r="H1669" i="1" s="1"/>
  <c r="H1668" i="1"/>
  <c r="G1668" i="1"/>
  <c r="C1668" i="1"/>
  <c r="C1667" i="1"/>
  <c r="C1666" i="1"/>
  <c r="H1665" i="1"/>
  <c r="G1665" i="1"/>
  <c r="C1665" i="1"/>
  <c r="H1664" i="1"/>
  <c r="G1664" i="1"/>
  <c r="C1664" i="1"/>
  <c r="C1663" i="1"/>
  <c r="H1663" i="1" s="1"/>
  <c r="C1662" i="1"/>
  <c r="C1661" i="1"/>
  <c r="H1661" i="1" s="1"/>
  <c r="H1660" i="1"/>
  <c r="G1660" i="1"/>
  <c r="C1660" i="1"/>
  <c r="C1659" i="1"/>
  <c r="H1659" i="1" s="1"/>
  <c r="C1658" i="1"/>
  <c r="H1657" i="1"/>
  <c r="G1657" i="1"/>
  <c r="C1657" i="1"/>
  <c r="H1656" i="1"/>
  <c r="G1656" i="1"/>
  <c r="C1656" i="1"/>
  <c r="C1655" i="1"/>
  <c r="H1655" i="1" s="1"/>
  <c r="H1653" i="1"/>
  <c r="G1653" i="1"/>
  <c r="C1653" i="1"/>
  <c r="H1652" i="1"/>
  <c r="G1652" i="1"/>
  <c r="C1652" i="1"/>
  <c r="C1651" i="1"/>
  <c r="C1650" i="1"/>
  <c r="H1649" i="1"/>
  <c r="G1649" i="1"/>
  <c r="C1649" i="1"/>
  <c r="H1648" i="1"/>
  <c r="G1648" i="1"/>
  <c r="C1648" i="1"/>
  <c r="G1647" i="1"/>
  <c r="C1647" i="1"/>
  <c r="H1647" i="1" s="1"/>
  <c r="C1646" i="1"/>
  <c r="H1645" i="1"/>
  <c r="G1645" i="1"/>
  <c r="C1645" i="1"/>
  <c r="H1644" i="1"/>
  <c r="G1644" i="1"/>
  <c r="C1644" i="1"/>
  <c r="C1643" i="1"/>
  <c r="H1643" i="1" s="1"/>
  <c r="C1642" i="1"/>
  <c r="H1641" i="1"/>
  <c r="G1641" i="1"/>
  <c r="C1641" i="1"/>
  <c r="H1640" i="1"/>
  <c r="G1640" i="1"/>
  <c r="C1640" i="1"/>
  <c r="C1639" i="1"/>
  <c r="H1639" i="1" s="1"/>
  <c r="C1638" i="1"/>
  <c r="G1637" i="1"/>
  <c r="C1637" i="1"/>
  <c r="H1637" i="1" s="1"/>
  <c r="C1636" i="1"/>
  <c r="H1636" i="1" s="1"/>
  <c r="C1635" i="1"/>
  <c r="C1633" i="1"/>
  <c r="G1633" i="1" s="1"/>
  <c r="C1632" i="1"/>
  <c r="H1632" i="1" s="1"/>
  <c r="G1631" i="1"/>
  <c r="C1631" i="1"/>
  <c r="H1631" i="1" s="1"/>
  <c r="C1630" i="1"/>
  <c r="C1629" i="1"/>
  <c r="G1629" i="1" s="1"/>
  <c r="G1627" i="1"/>
  <c r="C1627" i="1"/>
  <c r="H1627" i="1" s="1"/>
  <c r="C1626" i="1"/>
  <c r="H1625" i="1"/>
  <c r="G1625" i="1"/>
  <c r="C1625" i="1"/>
  <c r="H1624" i="1"/>
  <c r="G1624" i="1"/>
  <c r="C1624" i="1"/>
  <c r="C1623" i="1"/>
  <c r="H1623" i="1" s="1"/>
  <c r="C1620" i="1"/>
  <c r="H1620" i="1" s="1"/>
  <c r="G1619" i="1"/>
  <c r="C1619" i="1"/>
  <c r="H1619" i="1" s="1"/>
  <c r="C1618" i="1"/>
  <c r="H1617" i="1"/>
  <c r="G1617" i="1"/>
  <c r="C1617" i="1"/>
  <c r="H1616" i="1"/>
  <c r="G1616" i="1"/>
  <c r="C1616" i="1"/>
  <c r="C1615" i="1"/>
  <c r="H1615" i="1" s="1"/>
  <c r="C1614" i="1"/>
  <c r="H1613" i="1"/>
  <c r="G1613" i="1"/>
  <c r="C1613" i="1"/>
  <c r="G1612" i="1"/>
  <c r="C1612" i="1"/>
  <c r="H1612" i="1" s="1"/>
  <c r="C1611" i="1"/>
  <c r="H1611" i="1" s="1"/>
  <c r="C1610" i="1"/>
  <c r="C1609" i="1"/>
  <c r="H1609" i="1" s="1"/>
  <c r="H1608" i="1"/>
  <c r="C1608" i="1"/>
  <c r="G1608" i="1" s="1"/>
  <c r="C1607" i="1"/>
  <c r="C1606" i="1"/>
  <c r="C1605" i="1"/>
  <c r="H1605" i="1" s="1"/>
  <c r="G1603" i="1"/>
  <c r="C1603" i="1"/>
  <c r="H1603" i="1" s="1"/>
  <c r="H1601" i="1"/>
  <c r="C1601" i="1"/>
  <c r="G1601" i="1" s="1"/>
  <c r="H1600" i="1"/>
  <c r="G1600" i="1"/>
  <c r="C1600" i="1"/>
  <c r="G1599" i="1"/>
  <c r="C1599" i="1"/>
  <c r="H1599" i="1" s="1"/>
  <c r="C1598" i="1"/>
  <c r="H1597" i="1"/>
  <c r="G1597" i="1"/>
  <c r="C1597" i="1"/>
  <c r="H1596" i="1"/>
  <c r="G1596" i="1"/>
  <c r="C1596" i="1"/>
  <c r="C1595" i="1"/>
  <c r="H1595" i="1" s="1"/>
  <c r="C1594" i="1"/>
  <c r="H1593" i="1"/>
  <c r="G1593" i="1"/>
  <c r="C1593" i="1"/>
  <c r="H1592" i="1"/>
  <c r="C1592" i="1"/>
  <c r="G1592" i="1" s="1"/>
  <c r="C1591" i="1"/>
  <c r="C1590" i="1"/>
  <c r="C1589" i="1"/>
  <c r="H1589" i="1" s="1"/>
  <c r="C1588" i="1"/>
  <c r="G1588" i="1" s="1"/>
  <c r="C1587" i="1"/>
  <c r="H1587" i="1" s="1"/>
  <c r="C1586" i="1"/>
  <c r="C1585" i="1"/>
  <c r="H1585" i="1" s="1"/>
  <c r="C1584" i="1"/>
  <c r="C1582" i="1"/>
  <c r="D1581" i="1"/>
  <c r="G1581" i="1" s="1"/>
  <c r="C1581" i="1"/>
  <c r="H1580" i="1"/>
  <c r="G1580" i="1"/>
  <c r="I1580" i="1" s="1"/>
  <c r="D1580" i="1"/>
  <c r="C1580" i="1"/>
  <c r="J1580" i="1" s="1"/>
  <c r="D1579" i="1"/>
  <c r="C1579" i="1"/>
  <c r="H1579" i="1" s="1"/>
  <c r="D1578" i="1"/>
  <c r="C1578" i="1"/>
  <c r="C1577" i="1"/>
  <c r="J1576" i="1"/>
  <c r="D1576" i="1"/>
  <c r="C1576" i="1"/>
  <c r="G1575" i="1"/>
  <c r="D1575" i="1"/>
  <c r="C1575" i="1"/>
  <c r="J1575" i="1" s="1"/>
  <c r="G1574" i="1"/>
  <c r="D1574" i="1"/>
  <c r="C1574" i="1"/>
  <c r="H1573" i="1"/>
  <c r="D1573" i="1"/>
  <c r="C1573" i="1"/>
  <c r="J1573" i="1" s="1"/>
  <c r="H1572" i="1"/>
  <c r="D1572" i="1"/>
  <c r="C1572" i="1"/>
  <c r="G1572" i="1" s="1"/>
  <c r="C1571" i="1"/>
  <c r="D1570" i="1"/>
  <c r="C1570" i="1"/>
  <c r="H1570" i="1" s="1"/>
  <c r="D1569" i="1"/>
  <c r="C1569" i="1"/>
  <c r="D1568" i="1"/>
  <c r="G1568" i="1" s="1"/>
  <c r="C1568" i="1"/>
  <c r="H1567" i="1"/>
  <c r="G1567" i="1"/>
  <c r="I1567" i="1" s="1"/>
  <c r="D1567" i="1"/>
  <c r="C1567" i="1"/>
  <c r="J1567" i="1" s="1"/>
  <c r="D1566" i="1"/>
  <c r="C1566" i="1"/>
  <c r="H1566" i="1" s="1"/>
  <c r="D1565" i="1"/>
  <c r="C1565" i="1"/>
  <c r="D1564" i="1"/>
  <c r="G1564" i="1" s="1"/>
  <c r="C1564" i="1"/>
  <c r="D1563" i="1"/>
  <c r="C1563" i="1"/>
  <c r="G1562" i="1"/>
  <c r="D1562" i="1"/>
  <c r="C1562" i="1"/>
  <c r="J1562" i="1" s="1"/>
  <c r="G1561" i="1"/>
  <c r="D1561" i="1"/>
  <c r="C1561" i="1"/>
  <c r="H1560" i="1"/>
  <c r="D1560" i="1"/>
  <c r="C1560" i="1"/>
  <c r="J1560" i="1" s="1"/>
  <c r="J1559" i="1"/>
  <c r="D1559" i="1"/>
  <c r="C1559" i="1"/>
  <c r="D1558" i="1"/>
  <c r="G1558" i="1" s="1"/>
  <c r="C1558" i="1"/>
  <c r="J1558" i="1" s="1"/>
  <c r="G1557" i="1"/>
  <c r="D1557" i="1"/>
  <c r="C1557" i="1"/>
  <c r="D1556" i="1"/>
  <c r="G1556" i="1" s="1"/>
  <c r="C1556" i="1"/>
  <c r="C1555" i="1"/>
  <c r="G1554" i="1"/>
  <c r="D1554" i="1"/>
  <c r="C1554" i="1"/>
  <c r="J1554" i="1" s="1"/>
  <c r="G1553" i="1"/>
  <c r="D1553" i="1"/>
  <c r="C1553" i="1"/>
  <c r="H1552" i="1"/>
  <c r="D1552" i="1"/>
  <c r="C1552" i="1"/>
  <c r="J1552" i="1" s="1"/>
  <c r="D1551" i="1"/>
  <c r="C1551" i="1"/>
  <c r="G1550" i="1"/>
  <c r="D1550" i="1"/>
  <c r="C1550" i="1"/>
  <c r="J1550" i="1" s="1"/>
  <c r="G1549" i="1"/>
  <c r="D1549" i="1"/>
  <c r="C1549" i="1"/>
  <c r="H1548" i="1"/>
  <c r="D1548" i="1"/>
  <c r="C1548" i="1"/>
  <c r="J1548" i="1" s="1"/>
  <c r="J1547" i="1"/>
  <c r="D1547" i="1"/>
  <c r="C1547" i="1"/>
  <c r="G1547" i="1" s="1"/>
  <c r="J1546" i="1"/>
  <c r="D1546" i="1"/>
  <c r="H1546" i="1" s="1"/>
  <c r="C1546" i="1"/>
  <c r="D1545" i="1"/>
  <c r="H1545" i="1" s="1"/>
  <c r="C1545" i="1"/>
  <c r="H1544" i="1"/>
  <c r="G1544" i="1"/>
  <c r="I1544" i="1" s="1"/>
  <c r="D1544" i="1"/>
  <c r="J1544" i="1" s="1"/>
  <c r="C1544" i="1"/>
  <c r="D1543" i="1"/>
  <c r="C1543" i="1"/>
  <c r="G1543" i="1" s="1"/>
  <c r="D1542" i="1"/>
  <c r="H1542" i="1" s="1"/>
  <c r="C1542" i="1"/>
  <c r="D1541" i="1"/>
  <c r="H1541" i="1" s="1"/>
  <c r="C1541" i="1"/>
  <c r="D1540" i="1"/>
  <c r="C1540" i="1"/>
  <c r="C1539" i="1"/>
  <c r="C1538" i="1"/>
  <c r="D1536" i="1"/>
  <c r="C1536" i="1"/>
  <c r="D1535" i="1"/>
  <c r="C1535" i="1"/>
  <c r="G1535" i="1" s="1"/>
  <c r="H1534" i="1"/>
  <c r="D1534" i="1"/>
  <c r="C1534" i="1"/>
  <c r="D1533" i="1"/>
  <c r="H1533" i="1" s="1"/>
  <c r="C1533" i="1"/>
  <c r="D1532" i="1"/>
  <c r="C1532" i="1"/>
  <c r="D1531" i="1"/>
  <c r="C1531" i="1"/>
  <c r="G1531" i="1" s="1"/>
  <c r="H1530" i="1"/>
  <c r="D1530" i="1"/>
  <c r="C1530" i="1"/>
  <c r="D1529" i="1"/>
  <c r="H1529" i="1" s="1"/>
  <c r="C1529" i="1"/>
  <c r="D1528" i="1"/>
  <c r="C1528" i="1"/>
  <c r="D1527" i="1"/>
  <c r="C1527" i="1"/>
  <c r="G1527" i="1" s="1"/>
  <c r="H1526" i="1"/>
  <c r="D1526" i="1"/>
  <c r="C1526" i="1"/>
  <c r="D1524" i="1"/>
  <c r="C1524" i="1"/>
  <c r="D1523" i="1"/>
  <c r="C1523" i="1"/>
  <c r="G1523" i="1" s="1"/>
  <c r="H1522" i="1"/>
  <c r="D1522" i="1"/>
  <c r="C1522" i="1"/>
  <c r="D1521" i="1"/>
  <c r="H1521" i="1" s="1"/>
  <c r="C1521" i="1"/>
  <c r="D1520" i="1"/>
  <c r="C1520" i="1"/>
  <c r="D1519" i="1"/>
  <c r="C1519" i="1"/>
  <c r="G1519" i="1" s="1"/>
  <c r="D1518" i="1"/>
  <c r="D1517" i="1"/>
  <c r="H1517" i="1" s="1"/>
  <c r="C1517" i="1"/>
  <c r="D1516" i="1"/>
  <c r="C1516" i="1"/>
  <c r="D1515" i="1"/>
  <c r="C1515" i="1"/>
  <c r="G1515" i="1" s="1"/>
  <c r="H1514" i="1"/>
  <c r="D1514" i="1"/>
  <c r="C1514" i="1"/>
  <c r="D1513" i="1"/>
  <c r="H1513" i="1" s="1"/>
  <c r="C1513" i="1"/>
  <c r="D1512" i="1"/>
  <c r="C1512" i="1"/>
  <c r="D1511" i="1"/>
  <c r="C1511" i="1"/>
  <c r="G1511" i="1" s="1"/>
  <c r="D1510" i="1"/>
  <c r="D1509" i="1"/>
  <c r="H1509" i="1" s="1"/>
  <c r="C1509" i="1"/>
  <c r="D1508" i="1"/>
  <c r="C1508" i="1"/>
  <c r="D1507" i="1"/>
  <c r="C1507" i="1"/>
  <c r="G1507" i="1" s="1"/>
  <c r="H1506" i="1"/>
  <c r="D1506" i="1"/>
  <c r="C1506" i="1"/>
  <c r="D1505" i="1"/>
  <c r="H1505" i="1" s="1"/>
  <c r="C1505" i="1"/>
  <c r="D1504" i="1"/>
  <c r="C1504" i="1"/>
  <c r="D1503" i="1"/>
  <c r="C1503" i="1"/>
  <c r="G1503" i="1" s="1"/>
  <c r="H1502" i="1"/>
  <c r="D1502" i="1"/>
  <c r="C1502" i="1"/>
  <c r="G1502" i="1" s="1"/>
  <c r="D1501" i="1"/>
  <c r="H1501" i="1" s="1"/>
  <c r="C1501" i="1"/>
  <c r="D1500" i="1"/>
  <c r="C1500" i="1"/>
  <c r="D1499" i="1"/>
  <c r="C1499" i="1"/>
  <c r="G1499" i="1" s="1"/>
  <c r="H1498" i="1"/>
  <c r="D1498" i="1"/>
  <c r="C1498" i="1"/>
  <c r="G1498" i="1" s="1"/>
  <c r="D1497" i="1"/>
  <c r="H1497" i="1" s="1"/>
  <c r="C1497" i="1"/>
  <c r="D1496" i="1"/>
  <c r="C1496" i="1"/>
  <c r="D1495" i="1"/>
  <c r="C1495" i="1"/>
  <c r="G1495" i="1" s="1"/>
  <c r="H1494" i="1"/>
  <c r="D1494" i="1"/>
  <c r="C1494" i="1"/>
  <c r="G1494" i="1" s="1"/>
  <c r="D1493" i="1"/>
  <c r="H1493" i="1" s="1"/>
  <c r="C1493" i="1"/>
  <c r="D1492" i="1"/>
  <c r="C1492" i="1"/>
  <c r="D1491" i="1"/>
  <c r="C1491" i="1"/>
  <c r="G1491" i="1" s="1"/>
  <c r="H1490" i="1"/>
  <c r="D1490" i="1"/>
  <c r="C1490" i="1"/>
  <c r="G1490" i="1" s="1"/>
  <c r="D1489" i="1"/>
  <c r="H1489" i="1" s="1"/>
  <c r="C1489" i="1"/>
  <c r="D1488" i="1"/>
  <c r="C1488" i="1"/>
  <c r="D1487" i="1"/>
  <c r="C1487" i="1"/>
  <c r="G1487" i="1" s="1"/>
  <c r="H1486" i="1"/>
  <c r="D1486" i="1"/>
  <c r="C1486" i="1"/>
  <c r="G1486" i="1" s="1"/>
  <c r="D1485" i="1"/>
  <c r="D1484" i="1"/>
  <c r="C1484" i="1"/>
  <c r="D1483" i="1"/>
  <c r="C1483" i="1"/>
  <c r="G1483" i="1" s="1"/>
  <c r="H1482" i="1"/>
  <c r="D1482" i="1"/>
  <c r="C1482" i="1"/>
  <c r="G1482" i="1" s="1"/>
  <c r="D1481" i="1"/>
  <c r="H1481" i="1" s="1"/>
  <c r="C1481" i="1"/>
  <c r="D1480" i="1"/>
  <c r="C1480" i="1"/>
  <c r="D1479" i="1"/>
  <c r="C1479" i="1"/>
  <c r="G1479" i="1" s="1"/>
  <c r="H1478" i="1"/>
  <c r="D1478" i="1"/>
  <c r="C1478" i="1"/>
  <c r="G1478" i="1" s="1"/>
  <c r="D1477" i="1"/>
  <c r="H1477" i="1" s="1"/>
  <c r="C1477" i="1"/>
  <c r="D1476" i="1"/>
  <c r="C1476" i="1"/>
  <c r="D1475" i="1"/>
  <c r="C1475" i="1"/>
  <c r="G1475" i="1" s="1"/>
  <c r="H1474" i="1"/>
  <c r="D1474" i="1"/>
  <c r="C1474" i="1"/>
  <c r="G1474" i="1" s="1"/>
  <c r="D1473" i="1"/>
  <c r="H1473" i="1" s="1"/>
  <c r="C1473" i="1"/>
  <c r="D1472" i="1"/>
  <c r="C1472" i="1"/>
  <c r="D1471" i="1"/>
  <c r="C1471" i="1"/>
  <c r="G1471" i="1" s="1"/>
  <c r="H1470" i="1"/>
  <c r="D1470" i="1"/>
  <c r="C1470" i="1"/>
  <c r="G1470" i="1" s="1"/>
  <c r="D1469" i="1"/>
  <c r="H1469" i="1" s="1"/>
  <c r="C1469" i="1"/>
  <c r="D1468" i="1"/>
  <c r="C1468" i="1"/>
  <c r="D1467" i="1"/>
  <c r="C1467" i="1"/>
  <c r="G1467" i="1" s="1"/>
  <c r="H1466" i="1"/>
  <c r="D1466" i="1"/>
  <c r="C1466" i="1"/>
  <c r="G1466" i="1" s="1"/>
  <c r="D1465" i="1"/>
  <c r="H1465" i="1" s="1"/>
  <c r="C1465" i="1"/>
  <c r="D1464" i="1"/>
  <c r="C1464" i="1"/>
  <c r="D1463" i="1"/>
  <c r="C1463" i="1"/>
  <c r="G1463" i="1" s="1"/>
  <c r="H1462" i="1"/>
  <c r="D1462" i="1"/>
  <c r="C1462" i="1"/>
  <c r="G1462" i="1" s="1"/>
  <c r="D1461" i="1"/>
  <c r="H1461" i="1" s="1"/>
  <c r="C1461" i="1"/>
  <c r="D1460" i="1"/>
  <c r="C1460" i="1"/>
  <c r="D1459" i="1"/>
  <c r="C1459" i="1"/>
  <c r="G1459" i="1" s="1"/>
  <c r="H1458" i="1"/>
  <c r="D1458" i="1"/>
  <c r="C1458" i="1"/>
  <c r="G1458" i="1" s="1"/>
  <c r="D1457" i="1"/>
  <c r="H1457" i="1" s="1"/>
  <c r="C1457" i="1"/>
  <c r="D1456" i="1"/>
  <c r="C1456" i="1"/>
  <c r="D1455" i="1"/>
  <c r="C1455" i="1"/>
  <c r="G1455" i="1" s="1"/>
  <c r="H1454" i="1"/>
  <c r="D1454" i="1"/>
  <c r="C1454" i="1"/>
  <c r="G1454" i="1" s="1"/>
  <c r="D1453" i="1"/>
  <c r="H1453" i="1" s="1"/>
  <c r="C1453" i="1"/>
  <c r="D1452" i="1"/>
  <c r="C1452" i="1"/>
  <c r="D1451" i="1"/>
  <c r="C1451" i="1"/>
  <c r="G1451" i="1" s="1"/>
  <c r="H1450" i="1"/>
  <c r="D1450" i="1"/>
  <c r="C1450" i="1"/>
  <c r="G1450" i="1" s="1"/>
  <c r="D1449" i="1"/>
  <c r="H1449" i="1" s="1"/>
  <c r="C1449" i="1"/>
  <c r="D1448" i="1"/>
  <c r="C1448" i="1"/>
  <c r="D1447" i="1"/>
  <c r="C1447" i="1"/>
  <c r="G1447" i="1" s="1"/>
  <c r="H1446" i="1"/>
  <c r="D1446" i="1"/>
  <c r="C1446" i="1"/>
  <c r="G1446" i="1" s="1"/>
  <c r="D1445" i="1"/>
  <c r="H1445" i="1" s="1"/>
  <c r="C1445" i="1"/>
  <c r="D1444" i="1"/>
  <c r="C1444" i="1"/>
  <c r="D1443" i="1"/>
  <c r="C1443" i="1"/>
  <c r="G1443" i="1" s="1"/>
  <c r="H1442" i="1"/>
  <c r="D1442" i="1"/>
  <c r="C1442" i="1"/>
  <c r="G1442" i="1" s="1"/>
  <c r="D1441" i="1"/>
  <c r="H1441" i="1" s="1"/>
  <c r="C1441" i="1"/>
  <c r="D1440" i="1"/>
  <c r="C1440" i="1"/>
  <c r="D1439" i="1"/>
  <c r="C1439" i="1"/>
  <c r="G1439" i="1" s="1"/>
  <c r="H1438" i="1"/>
  <c r="D1438" i="1"/>
  <c r="C1438" i="1"/>
  <c r="G1438" i="1" s="1"/>
  <c r="D1437" i="1"/>
  <c r="H1437" i="1" s="1"/>
  <c r="C1437" i="1"/>
  <c r="D1436" i="1"/>
  <c r="C1436" i="1"/>
  <c r="D1435" i="1"/>
  <c r="C1435" i="1"/>
  <c r="G1435" i="1" s="1"/>
  <c r="H1434" i="1"/>
  <c r="D1434" i="1"/>
  <c r="C1434" i="1"/>
  <c r="G1434" i="1" s="1"/>
  <c r="D1433" i="1"/>
  <c r="H1433" i="1" s="1"/>
  <c r="C1433" i="1"/>
  <c r="D1432" i="1"/>
  <c r="C1432" i="1"/>
  <c r="H1430" i="1"/>
  <c r="D1430" i="1"/>
  <c r="C1430" i="1"/>
  <c r="G1430" i="1" s="1"/>
  <c r="D1429" i="1"/>
  <c r="H1429" i="1" s="1"/>
  <c r="C1429" i="1"/>
  <c r="D1428" i="1"/>
  <c r="C1428" i="1"/>
  <c r="D1427" i="1"/>
  <c r="C1427" i="1"/>
  <c r="G1427" i="1" s="1"/>
  <c r="H1426" i="1"/>
  <c r="D1426" i="1"/>
  <c r="C1426" i="1"/>
  <c r="G1426" i="1" s="1"/>
  <c r="D1425" i="1"/>
  <c r="H1425" i="1" s="1"/>
  <c r="C1425" i="1"/>
  <c r="D1424" i="1"/>
  <c r="C1424" i="1"/>
  <c r="D1423" i="1"/>
  <c r="C1423" i="1"/>
  <c r="G1423" i="1" s="1"/>
  <c r="H1422" i="1"/>
  <c r="D1422" i="1"/>
  <c r="C1422" i="1"/>
  <c r="G1422" i="1" s="1"/>
  <c r="D1421" i="1"/>
  <c r="H1421" i="1" s="1"/>
  <c r="C1421" i="1"/>
  <c r="D1420" i="1"/>
  <c r="C1420" i="1"/>
  <c r="D1419" i="1"/>
  <c r="C1419" i="1"/>
  <c r="G1419" i="1" s="1"/>
  <c r="H1418" i="1"/>
  <c r="D1418" i="1"/>
  <c r="C1418" i="1"/>
  <c r="G1418" i="1" s="1"/>
  <c r="D1417" i="1"/>
  <c r="H1417" i="1" s="1"/>
  <c r="C1417" i="1"/>
  <c r="D1416" i="1"/>
  <c r="C1416" i="1"/>
  <c r="D1415" i="1"/>
  <c r="C1415" i="1"/>
  <c r="G1415" i="1" s="1"/>
  <c r="H1414" i="1"/>
  <c r="D1414" i="1"/>
  <c r="C1414" i="1"/>
  <c r="G1414" i="1" s="1"/>
  <c r="D1413" i="1"/>
  <c r="H1413" i="1" s="1"/>
  <c r="C1413" i="1"/>
  <c r="D1412" i="1"/>
  <c r="C1412" i="1"/>
  <c r="D1411" i="1"/>
  <c r="C1411" i="1"/>
  <c r="G1411" i="1" s="1"/>
  <c r="H1410" i="1"/>
  <c r="D1410" i="1"/>
  <c r="C1410" i="1"/>
  <c r="G1410" i="1" s="1"/>
  <c r="D1409" i="1"/>
  <c r="H1409" i="1" s="1"/>
  <c r="C1409" i="1"/>
  <c r="D1408" i="1"/>
  <c r="C1408" i="1"/>
  <c r="D1407" i="1"/>
  <c r="C1407" i="1"/>
  <c r="G1407" i="1" s="1"/>
  <c r="H1406" i="1"/>
  <c r="D1406" i="1"/>
  <c r="C1406" i="1"/>
  <c r="G1406" i="1" s="1"/>
  <c r="D1405" i="1"/>
  <c r="H1405" i="1" s="1"/>
  <c r="C1405" i="1"/>
  <c r="D1404" i="1"/>
  <c r="C1404" i="1"/>
  <c r="D1403" i="1"/>
  <c r="C1403" i="1"/>
  <c r="G1403" i="1" s="1"/>
  <c r="H1402" i="1"/>
  <c r="D1402" i="1"/>
  <c r="C1402" i="1"/>
  <c r="G1402" i="1" s="1"/>
  <c r="D1401" i="1"/>
  <c r="D1400" i="1"/>
  <c r="C1400" i="1"/>
  <c r="D1399" i="1"/>
  <c r="C1399" i="1"/>
  <c r="G1399" i="1" s="1"/>
  <c r="H1398" i="1"/>
  <c r="D1398" i="1"/>
  <c r="C1398" i="1"/>
  <c r="G1398" i="1" s="1"/>
  <c r="D1397" i="1"/>
  <c r="H1397" i="1" s="1"/>
  <c r="C1397" i="1"/>
  <c r="D1396" i="1"/>
  <c r="C1396" i="1"/>
  <c r="D1395" i="1"/>
  <c r="C1395" i="1"/>
  <c r="G1395" i="1" s="1"/>
  <c r="D1394" i="1"/>
  <c r="C1394" i="1"/>
  <c r="D1393" i="1"/>
  <c r="H1393" i="1" s="1"/>
  <c r="C1393" i="1"/>
  <c r="D1392" i="1"/>
  <c r="C1392" i="1"/>
  <c r="D1391" i="1"/>
  <c r="C1391" i="1"/>
  <c r="G1391" i="1" s="1"/>
  <c r="H1390" i="1"/>
  <c r="D1390" i="1"/>
  <c r="C1390" i="1"/>
  <c r="G1390" i="1" s="1"/>
  <c r="D1389" i="1"/>
  <c r="H1389" i="1" s="1"/>
  <c r="C1389" i="1"/>
  <c r="D1388" i="1"/>
  <c r="C1388" i="1"/>
  <c r="D1387" i="1"/>
  <c r="C1387" i="1"/>
  <c r="D1386" i="1"/>
  <c r="C1386" i="1"/>
  <c r="D1385" i="1"/>
  <c r="C1385" i="1"/>
  <c r="D1384" i="1"/>
  <c r="C1384" i="1"/>
  <c r="D1383" i="1"/>
  <c r="C1383" i="1"/>
  <c r="G1383" i="1" s="1"/>
  <c r="H1382" i="1"/>
  <c r="D1382" i="1"/>
  <c r="C1382" i="1"/>
  <c r="G1382" i="1" s="1"/>
  <c r="D1381" i="1"/>
  <c r="H1381" i="1" s="1"/>
  <c r="C1381" i="1"/>
  <c r="D1380" i="1"/>
  <c r="C1380" i="1"/>
  <c r="D1379" i="1"/>
  <c r="C1379" i="1"/>
  <c r="G1379" i="1" s="1"/>
  <c r="H1378" i="1"/>
  <c r="D1378" i="1"/>
  <c r="C1378" i="1"/>
  <c r="G1378" i="1" s="1"/>
  <c r="D1377" i="1"/>
  <c r="H1377" i="1" s="1"/>
  <c r="C1377" i="1"/>
  <c r="D1376" i="1"/>
  <c r="C1376" i="1"/>
  <c r="D1375" i="1"/>
  <c r="C1375" i="1"/>
  <c r="G1375" i="1" s="1"/>
  <c r="H1374" i="1"/>
  <c r="D1374" i="1"/>
  <c r="C1374" i="1"/>
  <c r="G1374" i="1" s="1"/>
  <c r="D1373" i="1"/>
  <c r="H1373" i="1" s="1"/>
  <c r="C1373" i="1"/>
  <c r="D1372" i="1"/>
  <c r="C1372" i="1"/>
  <c r="D1371" i="1"/>
  <c r="C1371" i="1"/>
  <c r="G1371" i="1" s="1"/>
  <c r="H1370" i="1"/>
  <c r="D1370" i="1"/>
  <c r="C1370" i="1"/>
  <c r="G1370" i="1" s="1"/>
  <c r="D1369" i="1"/>
  <c r="H1369" i="1" s="1"/>
  <c r="C1369" i="1"/>
  <c r="D1368" i="1"/>
  <c r="C1368" i="1"/>
  <c r="D1367" i="1"/>
  <c r="C1367" i="1"/>
  <c r="G1367" i="1" s="1"/>
  <c r="H1366" i="1"/>
  <c r="D1366" i="1"/>
  <c r="C1366" i="1"/>
  <c r="G1366" i="1" s="1"/>
  <c r="D1365" i="1"/>
  <c r="H1365" i="1" s="1"/>
  <c r="C1365" i="1"/>
  <c r="D1364" i="1"/>
  <c r="C1364" i="1"/>
  <c r="D1363" i="1"/>
  <c r="C1363" i="1"/>
  <c r="G1363" i="1" s="1"/>
  <c r="H1362" i="1"/>
  <c r="D1362" i="1"/>
  <c r="C1362" i="1"/>
  <c r="G1362" i="1" s="1"/>
  <c r="D1361" i="1"/>
  <c r="H1361" i="1" s="1"/>
  <c r="C1361" i="1"/>
  <c r="D1360" i="1"/>
  <c r="C1360" i="1"/>
  <c r="D1359" i="1"/>
  <c r="C1359" i="1"/>
  <c r="G1359" i="1" s="1"/>
  <c r="H1358" i="1"/>
  <c r="D1358" i="1"/>
  <c r="C1358" i="1"/>
  <c r="G1358" i="1" s="1"/>
  <c r="D1357" i="1"/>
  <c r="H1357" i="1" s="1"/>
  <c r="C1357" i="1"/>
  <c r="D1356" i="1"/>
  <c r="C1356" i="1"/>
  <c r="D1355" i="1"/>
  <c r="C1355" i="1"/>
  <c r="G1355" i="1" s="1"/>
  <c r="H1354" i="1"/>
  <c r="D1354" i="1"/>
  <c r="C1354" i="1"/>
  <c r="G1354" i="1" s="1"/>
  <c r="D1353" i="1"/>
  <c r="H1353" i="1" s="1"/>
  <c r="C1353" i="1"/>
  <c r="D1352" i="1"/>
  <c r="C1352" i="1"/>
  <c r="D1351" i="1"/>
  <c r="C1351" i="1"/>
  <c r="G1351" i="1" s="1"/>
  <c r="H1350" i="1"/>
  <c r="D1350" i="1"/>
  <c r="C1350" i="1"/>
  <c r="G1350" i="1" s="1"/>
  <c r="D1349" i="1"/>
  <c r="H1349" i="1" s="1"/>
  <c r="C1349" i="1"/>
  <c r="D1348" i="1"/>
  <c r="C1348" i="1"/>
  <c r="D1347" i="1"/>
  <c r="C1347" i="1"/>
  <c r="G1347" i="1" s="1"/>
  <c r="H1346" i="1"/>
  <c r="D1346" i="1"/>
  <c r="C1346" i="1"/>
  <c r="G1346" i="1" s="1"/>
  <c r="D1345" i="1"/>
  <c r="H1345" i="1" s="1"/>
  <c r="C1345" i="1"/>
  <c r="D1344" i="1"/>
  <c r="C1344" i="1"/>
  <c r="D1343" i="1"/>
  <c r="C1343" i="1"/>
  <c r="G1343" i="1" s="1"/>
  <c r="H1342" i="1"/>
  <c r="D1342" i="1"/>
  <c r="C1342" i="1"/>
  <c r="G1342" i="1" s="1"/>
  <c r="D1341" i="1"/>
  <c r="C1341" i="1"/>
  <c r="D1340" i="1"/>
  <c r="C1340"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D1311" i="1"/>
  <c r="C1311" i="1"/>
  <c r="H1311" i="1" s="1"/>
  <c r="H1310" i="1"/>
  <c r="G1310" i="1"/>
  <c r="D1310" i="1"/>
  <c r="C1310" i="1"/>
  <c r="H1309" i="1"/>
  <c r="G1309" i="1"/>
  <c r="D1309" i="1"/>
  <c r="C1309" i="1"/>
  <c r="H1308" i="1"/>
  <c r="G1308" i="1"/>
  <c r="D1308" i="1"/>
  <c r="C1308" i="1"/>
  <c r="H1307" i="1"/>
  <c r="D1307" i="1"/>
  <c r="C1307" i="1"/>
  <c r="G1307" i="1" s="1"/>
  <c r="H1306" i="1"/>
  <c r="D1306" i="1"/>
  <c r="G1306" i="1" s="1"/>
  <c r="C1306" i="1"/>
  <c r="G1305" i="1"/>
  <c r="D1305" i="1"/>
  <c r="C1305" i="1"/>
  <c r="H1305" i="1" s="1"/>
  <c r="H1304" i="1"/>
  <c r="G1304" i="1"/>
  <c r="D1304" i="1"/>
  <c r="C1304" i="1"/>
  <c r="H1303" i="1"/>
  <c r="G1303" i="1"/>
  <c r="D1303" i="1"/>
  <c r="C1303" i="1"/>
  <c r="D1302" i="1"/>
  <c r="C1302" i="1"/>
  <c r="H1302" i="1" s="1"/>
  <c r="C1301"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D1291" i="1"/>
  <c r="C1291" i="1"/>
  <c r="G1291" i="1" s="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C1281" i="1"/>
  <c r="H1280" i="1"/>
  <c r="G1280" i="1"/>
  <c r="D1280" i="1"/>
  <c r="C1280" i="1"/>
  <c r="H1279" i="1"/>
  <c r="G1279" i="1"/>
  <c r="D1279" i="1"/>
  <c r="C1279"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D1267" i="1"/>
  <c r="G1267" i="1" s="1"/>
  <c r="C1267" i="1"/>
  <c r="H1266" i="1"/>
  <c r="G1266" i="1"/>
  <c r="D1266" i="1"/>
  <c r="C1266" i="1"/>
  <c r="H1265" i="1"/>
  <c r="G1265" i="1"/>
  <c r="D1265" i="1"/>
  <c r="C1265" i="1"/>
  <c r="C1264" i="1"/>
  <c r="D1263" i="1"/>
  <c r="H1263" i="1" s="1"/>
  <c r="C1263" i="1"/>
  <c r="D1262" i="1"/>
  <c r="H1262" i="1" s="1"/>
  <c r="C1262" i="1"/>
  <c r="H1261" i="1"/>
  <c r="D1261" i="1"/>
  <c r="C1261" i="1"/>
  <c r="G1261" i="1" s="1"/>
  <c r="C1260" i="1"/>
  <c r="D1258" i="1"/>
  <c r="H1258" i="1" s="1"/>
  <c r="C1258" i="1"/>
  <c r="G1257" i="1"/>
  <c r="D1257" i="1"/>
  <c r="H1257" i="1" s="1"/>
  <c r="C1257" i="1"/>
  <c r="C1256"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H1206" i="1"/>
  <c r="G1206" i="1"/>
  <c r="D1206" i="1"/>
  <c r="C1206" i="1"/>
  <c r="H1205" i="1"/>
  <c r="G1205" i="1"/>
  <c r="D1205" i="1"/>
  <c r="C1205" i="1"/>
  <c r="H1204" i="1"/>
  <c r="G1204" i="1"/>
  <c r="D1204" i="1"/>
  <c r="C1204" i="1"/>
  <c r="D1203" i="1"/>
  <c r="C1203" i="1"/>
  <c r="H1203" i="1" s="1"/>
  <c r="H1202" i="1"/>
  <c r="D1202" i="1"/>
  <c r="C1202" i="1"/>
  <c r="G1202" i="1" s="1"/>
  <c r="H1201" i="1"/>
  <c r="D1201" i="1"/>
  <c r="C1201" i="1"/>
  <c r="G1201" i="1" s="1"/>
  <c r="H1200" i="1"/>
  <c r="G1200" i="1"/>
  <c r="D1200" i="1"/>
  <c r="C1200" i="1"/>
  <c r="D1199" i="1"/>
  <c r="C1199" i="1"/>
  <c r="H1199" i="1" s="1"/>
  <c r="D1198" i="1"/>
  <c r="C1198" i="1"/>
  <c r="H1198" i="1" s="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D1188" i="1"/>
  <c r="G1188" i="1" s="1"/>
  <c r="C1188" i="1"/>
  <c r="H1188" i="1" s="1"/>
  <c r="H1187" i="1"/>
  <c r="G1187" i="1"/>
  <c r="D1187" i="1"/>
  <c r="C1187" i="1"/>
  <c r="H1186" i="1"/>
  <c r="G1186" i="1"/>
  <c r="D1186" i="1"/>
  <c r="C1186" i="1"/>
  <c r="D1185" i="1"/>
  <c r="G1185" i="1" s="1"/>
  <c r="C1185" i="1"/>
  <c r="H1184" i="1"/>
  <c r="D1184" i="1"/>
  <c r="C1184" i="1"/>
  <c r="G1184" i="1" s="1"/>
  <c r="H1183" i="1"/>
  <c r="D1183" i="1"/>
  <c r="C1183" i="1"/>
  <c r="D1182" i="1"/>
  <c r="H1179" i="1"/>
  <c r="G1179" i="1"/>
  <c r="D1179" i="1"/>
  <c r="C1179" i="1"/>
  <c r="H1178" i="1"/>
  <c r="G1178" i="1"/>
  <c r="D1178" i="1"/>
  <c r="C1178" i="1"/>
  <c r="D1177" i="1"/>
  <c r="G1177" i="1" s="1"/>
  <c r="C1177"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D1165" i="1"/>
  <c r="G1165" i="1" s="1"/>
  <c r="C1165" i="1"/>
  <c r="H1165" i="1" s="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C1155" i="1"/>
  <c r="H1154" i="1"/>
  <c r="G1154" i="1"/>
  <c r="D1154" i="1"/>
  <c r="C1154" i="1"/>
  <c r="H1153" i="1"/>
  <c r="G1153" i="1"/>
  <c r="D1153" i="1"/>
  <c r="C1153"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C1094" i="1"/>
  <c r="C1093" i="1"/>
  <c r="H1092" i="1"/>
  <c r="D1092" i="1"/>
  <c r="G1092" i="1" s="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D1085" i="1"/>
  <c r="G1085" i="1" s="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D1078" i="1"/>
  <c r="G1078" i="1" s="1"/>
  <c r="C1078" i="1"/>
  <c r="H1078" i="1" s="1"/>
  <c r="H1077" i="1"/>
  <c r="G1077" i="1"/>
  <c r="D1077" i="1"/>
  <c r="C1077" i="1"/>
  <c r="D1076" i="1"/>
  <c r="G1076" i="1" s="1"/>
  <c r="C1076" i="1"/>
  <c r="H1076" i="1" s="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D1060" i="1"/>
  <c r="H1060" i="1" s="1"/>
  <c r="C1060" i="1"/>
  <c r="H1059" i="1"/>
  <c r="D1059" i="1"/>
  <c r="C1059" i="1"/>
  <c r="G1059" i="1" s="1"/>
  <c r="H1058" i="1"/>
  <c r="D1058" i="1"/>
  <c r="C1058" i="1"/>
  <c r="D1057" i="1"/>
  <c r="H1056" i="1"/>
  <c r="G1056" i="1"/>
  <c r="D1056" i="1"/>
  <c r="C1056" i="1"/>
  <c r="D1055" i="1"/>
  <c r="C1055" i="1"/>
  <c r="H1055" i="1" s="1"/>
  <c r="H1054" i="1"/>
  <c r="G1054" i="1"/>
  <c r="D1054" i="1"/>
  <c r="C1054" i="1"/>
  <c r="H1053" i="1"/>
  <c r="G1053" i="1"/>
  <c r="D1053" i="1"/>
  <c r="C1053" i="1"/>
  <c r="D1052" i="1"/>
  <c r="C1052" i="1"/>
  <c r="H1052" i="1" s="1"/>
  <c r="H1051" i="1"/>
  <c r="G1051" i="1"/>
  <c r="D1051" i="1"/>
  <c r="C1051"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D1042" i="1"/>
  <c r="G1042" i="1" s="1"/>
  <c r="C1042" i="1"/>
  <c r="H1042" i="1" s="1"/>
  <c r="H1041" i="1"/>
  <c r="G1041" i="1"/>
  <c r="D1041" i="1"/>
  <c r="C1041" i="1"/>
  <c r="H1040" i="1"/>
  <c r="D1040" i="1"/>
  <c r="G1040" i="1" s="1"/>
  <c r="C1040" i="1"/>
  <c r="D1039" i="1"/>
  <c r="G1039" i="1" s="1"/>
  <c r="C1039" i="1"/>
  <c r="H1039" i="1" s="1"/>
  <c r="H1038" i="1"/>
  <c r="G1038" i="1"/>
  <c r="D1038" i="1"/>
  <c r="C1038" i="1"/>
  <c r="H1037" i="1"/>
  <c r="G1037" i="1"/>
  <c r="D1037" i="1"/>
  <c r="C1037" i="1"/>
  <c r="H1036" i="1"/>
  <c r="G1036" i="1"/>
  <c r="D1036" i="1"/>
  <c r="C1036" i="1"/>
  <c r="H1035" i="1"/>
  <c r="D1035" i="1"/>
  <c r="C1035" i="1"/>
  <c r="G1035" i="1" s="1"/>
  <c r="D1034" i="1"/>
  <c r="D1033" i="1"/>
  <c r="C1033" i="1"/>
  <c r="H1033" i="1" s="1"/>
  <c r="H1032" i="1"/>
  <c r="G1032" i="1"/>
  <c r="D1032" i="1"/>
  <c r="C1032" i="1"/>
  <c r="D1031" i="1"/>
  <c r="C1031" i="1"/>
  <c r="H1031" i="1" s="1"/>
  <c r="G1030" i="1"/>
  <c r="D1030" i="1"/>
  <c r="C1030" i="1"/>
  <c r="H1030" i="1" s="1"/>
  <c r="D1029" i="1"/>
  <c r="G1029" i="1" s="1"/>
  <c r="C1029" i="1"/>
  <c r="H1029" i="1" s="1"/>
  <c r="H1028" i="1"/>
  <c r="D1028" i="1"/>
  <c r="G1028" i="1" s="1"/>
  <c r="C1028" i="1"/>
  <c r="H1027" i="1"/>
  <c r="D1027" i="1"/>
  <c r="G1027" i="1" s="1"/>
  <c r="C1027" i="1"/>
  <c r="G1026" i="1"/>
  <c r="D1026" i="1"/>
  <c r="C1026" i="1"/>
  <c r="H1026" i="1" s="1"/>
  <c r="H1025" i="1"/>
  <c r="D1025" i="1"/>
  <c r="G1025" i="1" s="1"/>
  <c r="C1025"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6" i="1"/>
  <c r="D1016" i="1"/>
  <c r="G1016" i="1" s="1"/>
  <c r="C1016" i="1"/>
  <c r="H1015" i="1"/>
  <c r="G1015" i="1"/>
  <c r="D1015" i="1"/>
  <c r="C1015" i="1"/>
  <c r="H1014" i="1"/>
  <c r="G1014" i="1"/>
  <c r="D1014" i="1"/>
  <c r="C1014" i="1"/>
  <c r="H1013" i="1"/>
  <c r="G1013" i="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D836" i="1"/>
  <c r="H836" i="1" s="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D735" i="1"/>
  <c r="H735" i="1" s="1"/>
  <c r="C735" i="1"/>
  <c r="D734" i="1"/>
  <c r="H734" i="1" s="1"/>
  <c r="C734" i="1"/>
  <c r="H733" i="1"/>
  <c r="D733" i="1"/>
  <c r="G733" i="1" s="1"/>
  <c r="C733" i="1"/>
  <c r="G732" i="1"/>
  <c r="D732" i="1"/>
  <c r="H732" i="1" s="1"/>
  <c r="C732" i="1"/>
  <c r="D731" i="1"/>
  <c r="H731" i="1" s="1"/>
  <c r="C731" i="1"/>
  <c r="H730" i="1"/>
  <c r="G730" i="1"/>
  <c r="D730" i="1"/>
  <c r="C730" i="1"/>
  <c r="D729" i="1"/>
  <c r="H729" i="1" s="1"/>
  <c r="C729" i="1"/>
  <c r="H728" i="1"/>
  <c r="G728" i="1"/>
  <c r="D728" i="1"/>
  <c r="C728" i="1"/>
  <c r="H727" i="1"/>
  <c r="D727" i="1"/>
  <c r="G727" i="1" s="1"/>
  <c r="C727" i="1"/>
  <c r="D726" i="1"/>
  <c r="H726" i="1" s="1"/>
  <c r="C726" i="1"/>
  <c r="D725" i="1"/>
  <c r="G725" i="1" s="1"/>
  <c r="C725" i="1"/>
  <c r="H724" i="1"/>
  <c r="G724" i="1"/>
  <c r="D724" i="1"/>
  <c r="C724" i="1"/>
  <c r="H723" i="1"/>
  <c r="G723" i="1"/>
  <c r="D723" i="1"/>
  <c r="C723" i="1"/>
  <c r="H722" i="1"/>
  <c r="G722" i="1"/>
  <c r="D722" i="1"/>
  <c r="C722" i="1"/>
  <c r="H721" i="1"/>
  <c r="G721" i="1"/>
  <c r="D721" i="1"/>
  <c r="C721" i="1"/>
  <c r="H720" i="1"/>
  <c r="G720" i="1"/>
  <c r="D720" i="1"/>
  <c r="C720" i="1"/>
  <c r="D719" i="1"/>
  <c r="G719" i="1" s="1"/>
  <c r="C719" i="1"/>
  <c r="H718" i="1"/>
  <c r="G718" i="1"/>
  <c r="D718" i="1"/>
  <c r="C718" i="1"/>
  <c r="D717" i="1"/>
  <c r="G717" i="1" s="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D677" i="1"/>
  <c r="G677" i="1" s="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D653" i="1"/>
  <c r="H653" i="1" s="1"/>
  <c r="C653" i="1"/>
  <c r="H652" i="1"/>
  <c r="G652" i="1"/>
  <c r="D652" i="1"/>
  <c r="C652" i="1"/>
  <c r="D651" i="1"/>
  <c r="H651" i="1" s="1"/>
  <c r="C651" i="1"/>
  <c r="H650" i="1"/>
  <c r="G650" i="1"/>
  <c r="D650" i="1"/>
  <c r="C650" i="1"/>
  <c r="C649" i="1"/>
  <c r="G648" i="1"/>
  <c r="D648" i="1"/>
  <c r="H648" i="1" s="1"/>
  <c r="C648" i="1"/>
  <c r="D647" i="1"/>
  <c r="H647" i="1" s="1"/>
  <c r="C647" i="1"/>
  <c r="H646" i="1"/>
  <c r="G646" i="1"/>
  <c r="D646" i="1"/>
  <c r="C646" i="1"/>
  <c r="D645" i="1"/>
  <c r="H645" i="1" s="1"/>
  <c r="C645" i="1"/>
  <c r="H636" i="1"/>
  <c r="D636" i="1"/>
  <c r="G636" i="1" s="1"/>
  <c r="C636" i="1"/>
  <c r="H635" i="1"/>
  <c r="D635" i="1"/>
  <c r="G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D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D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D529"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C423" i="1"/>
  <c r="D422" i="1"/>
  <c r="H422" i="1" s="1"/>
  <c r="C422" i="1"/>
  <c r="D421" i="1"/>
  <c r="H421" i="1" s="1"/>
  <c r="C421" i="1"/>
  <c r="H416" i="1"/>
  <c r="D416" i="1"/>
  <c r="G416" i="1" s="1"/>
  <c r="C416" i="1"/>
  <c r="H415" i="1"/>
  <c r="D415" i="1"/>
  <c r="G415" i="1" s="1"/>
  <c r="C415" i="1"/>
  <c r="D414" i="1"/>
  <c r="H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D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D381" i="1"/>
  <c r="H381" i="1" s="1"/>
  <c r="C381" i="1"/>
  <c r="H380" i="1"/>
  <c r="G380" i="1"/>
  <c r="D380" i="1"/>
  <c r="C380" i="1"/>
  <c r="H379" i="1"/>
  <c r="G379" i="1"/>
  <c r="D379" i="1"/>
  <c r="C379" i="1"/>
  <c r="G378" i="1"/>
  <c r="D378" i="1"/>
  <c r="H378" i="1" s="1"/>
  <c r="C378" i="1"/>
  <c r="H377" i="1"/>
  <c r="G377" i="1"/>
  <c r="D377" i="1"/>
  <c r="C377" i="1"/>
  <c r="D376" i="1"/>
  <c r="H376" i="1" s="1"/>
  <c r="C376" i="1"/>
  <c r="D375" i="1"/>
  <c r="H375" i="1" s="1"/>
  <c r="C375" i="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G365" i="1"/>
  <c r="D365" i="1"/>
  <c r="H365" i="1" s="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C357" i="1"/>
  <c r="C356" i="1"/>
  <c r="H354" i="1"/>
  <c r="G354" i="1"/>
  <c r="D354" i="1"/>
  <c r="C354" i="1"/>
  <c r="H353" i="1"/>
  <c r="G353" i="1"/>
  <c r="D353" i="1"/>
  <c r="C353" i="1"/>
  <c r="H352" i="1"/>
  <c r="G352" i="1"/>
  <c r="D352" i="1"/>
  <c r="C352" i="1"/>
  <c r="H351" i="1"/>
  <c r="G351" i="1"/>
  <c r="D351" i="1"/>
  <c r="C351" i="1"/>
  <c r="H350" i="1"/>
  <c r="G350" i="1"/>
  <c r="D350" i="1"/>
  <c r="C350" i="1"/>
  <c r="D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D302" i="1"/>
  <c r="H302" i="1" s="1"/>
  <c r="C302" i="1"/>
  <c r="D301" i="1"/>
  <c r="G301" i="1" s="1"/>
  <c r="C301" i="1"/>
  <c r="D300" i="1"/>
  <c r="H300" i="1" s="1"/>
  <c r="C300" i="1"/>
  <c r="H299" i="1"/>
  <c r="G299" i="1"/>
  <c r="D299" i="1"/>
  <c r="C299" i="1"/>
  <c r="G298"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D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D216" i="1"/>
  <c r="H216" i="1" s="1"/>
  <c r="C216" i="1"/>
  <c r="D215" i="1"/>
  <c r="H215" i="1" s="1"/>
  <c r="C215" i="1"/>
  <c r="H214" i="1"/>
  <c r="G214" i="1"/>
  <c r="D214" i="1"/>
  <c r="C214" i="1"/>
  <c r="G213" i="1"/>
  <c r="D213" i="1"/>
  <c r="H213" i="1" s="1"/>
  <c r="C213"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7" i="1"/>
  <c r="G197" i="1" s="1"/>
  <c r="C197" i="1"/>
  <c r="H196" i="1"/>
  <c r="D196" i="1"/>
  <c r="G196" i="1" s="1"/>
  <c r="C196" i="1"/>
  <c r="D195" i="1"/>
  <c r="H195" i="1" s="1"/>
  <c r="C195" i="1"/>
  <c r="H194" i="1"/>
  <c r="G194" i="1"/>
  <c r="D194" i="1"/>
  <c r="C194" i="1"/>
  <c r="D193" i="1"/>
  <c r="H193" i="1" s="1"/>
  <c r="C193" i="1"/>
  <c r="D192" i="1"/>
  <c r="H192" i="1" s="1"/>
  <c r="C192" i="1"/>
  <c r="D191" i="1"/>
  <c r="H191" i="1" s="1"/>
  <c r="C191" i="1"/>
  <c r="D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D181" i="1"/>
  <c r="H181" i="1" s="1"/>
  <c r="C181" i="1"/>
  <c r="H180" i="1"/>
  <c r="G180" i="1"/>
  <c r="D180" i="1"/>
  <c r="C180" i="1"/>
  <c r="H179" i="1"/>
  <c r="G179" i="1"/>
  <c r="D179" i="1"/>
  <c r="C179" i="1"/>
  <c r="H178" i="1"/>
  <c r="G178" i="1"/>
  <c r="D178" i="1"/>
  <c r="C178" i="1"/>
  <c r="D177" i="1"/>
  <c r="H177" i="1" s="1"/>
  <c r="C177" i="1"/>
  <c r="G176" i="1"/>
  <c r="D176" i="1"/>
  <c r="H176" i="1" s="1"/>
  <c r="C176" i="1"/>
  <c r="H175" i="1"/>
  <c r="G175" i="1"/>
  <c r="D175" i="1"/>
  <c r="C175" i="1"/>
  <c r="C174" i="1"/>
  <c r="H173" i="1"/>
  <c r="D173" i="1"/>
  <c r="G173" i="1" s="1"/>
  <c r="C173" i="1"/>
  <c r="H172" i="1"/>
  <c r="G172" i="1"/>
  <c r="D172" i="1"/>
  <c r="C172" i="1"/>
  <c r="H171" i="1"/>
  <c r="G171" i="1"/>
  <c r="D171" i="1"/>
  <c r="C171" i="1"/>
  <c r="D170" i="1"/>
  <c r="H170" i="1" s="1"/>
  <c r="C170" i="1"/>
  <c r="D169" i="1"/>
  <c r="H169" i="1" s="1"/>
  <c r="C169" i="1"/>
  <c r="D168" i="1"/>
  <c r="H168" i="1" s="1"/>
  <c r="C168" i="1"/>
  <c r="H167" i="1"/>
  <c r="G167" i="1"/>
  <c r="D167" i="1"/>
  <c r="C167" i="1"/>
  <c r="H166" i="1"/>
  <c r="G166" i="1"/>
  <c r="C166" i="1"/>
  <c r="H165" i="1"/>
  <c r="G165" i="1"/>
  <c r="D165" i="1"/>
  <c r="C165" i="1"/>
  <c r="D164" i="1"/>
  <c r="H164" i="1" s="1"/>
  <c r="C164" i="1"/>
  <c r="G163" i="1"/>
  <c r="D163" i="1"/>
  <c r="H163" i="1" s="1"/>
  <c r="C163" i="1"/>
  <c r="H162" i="1"/>
  <c r="G162" i="1"/>
  <c r="D162" i="1"/>
  <c r="C162" i="1"/>
  <c r="H161" i="1"/>
  <c r="D161" i="1"/>
  <c r="G161" i="1" s="1"/>
  <c r="C161" i="1"/>
  <c r="H159" i="1"/>
  <c r="G159" i="1"/>
  <c r="D159" i="1"/>
  <c r="C159" i="1"/>
  <c r="D158" i="1"/>
  <c r="H158" i="1" s="1"/>
  <c r="C158" i="1"/>
  <c r="H157" i="1"/>
  <c r="G157" i="1"/>
  <c r="D157" i="1"/>
  <c r="C157" i="1"/>
  <c r="D156" i="1"/>
  <c r="H156" i="1" s="1"/>
  <c r="C156" i="1"/>
  <c r="H155" i="1"/>
  <c r="G155" i="1"/>
  <c r="D155" i="1"/>
  <c r="C155" i="1"/>
  <c r="D154" i="1"/>
  <c r="H154" i="1" s="1"/>
  <c r="C154" i="1"/>
  <c r="H153" i="1"/>
  <c r="G153" i="1"/>
  <c r="D153" i="1"/>
  <c r="C153" i="1"/>
  <c r="H152" i="1"/>
  <c r="G152" i="1"/>
  <c r="D152" i="1"/>
  <c r="C152" i="1"/>
  <c r="D151" i="1"/>
  <c r="G151" i="1" s="1"/>
  <c r="C151" i="1"/>
  <c r="D150" i="1"/>
  <c r="G150" i="1" s="1"/>
  <c r="C150"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G133" i="1"/>
  <c r="D133" i="1"/>
  <c r="H133" i="1" s="1"/>
  <c r="C133" i="1"/>
  <c r="D132" i="1"/>
  <c r="H132" i="1" s="1"/>
  <c r="C132" i="1"/>
  <c r="C131" i="1"/>
  <c r="C130" i="1"/>
  <c r="H129" i="1"/>
  <c r="G129" i="1"/>
  <c r="D129" i="1"/>
  <c r="C129" i="1"/>
  <c r="H128" i="1"/>
  <c r="G128" i="1"/>
  <c r="D128" i="1"/>
  <c r="C128" i="1"/>
  <c r="H127" i="1"/>
  <c r="G127" i="1"/>
  <c r="D127" i="1"/>
  <c r="C127" i="1"/>
  <c r="D126" i="1"/>
  <c r="G126" i="1" s="1"/>
  <c r="C126" i="1"/>
  <c r="D125" i="1"/>
  <c r="G125" i="1" s="1"/>
  <c r="C125" i="1"/>
  <c r="H124" i="1"/>
  <c r="G124" i="1"/>
  <c r="D124" i="1"/>
  <c r="C124" i="1"/>
  <c r="H123" i="1"/>
  <c r="G123" i="1"/>
  <c r="D123" i="1"/>
  <c r="C123" i="1"/>
  <c r="H122" i="1"/>
  <c r="G122" i="1"/>
  <c r="D122" i="1"/>
  <c r="C122" i="1"/>
  <c r="H120" i="1"/>
  <c r="G120" i="1"/>
  <c r="D120" i="1"/>
  <c r="C120" i="1"/>
  <c r="H119" i="1"/>
  <c r="G119" i="1"/>
  <c r="D119" i="1"/>
  <c r="C119" i="1"/>
  <c r="H118" i="1"/>
  <c r="G118" i="1"/>
  <c r="D118" i="1"/>
  <c r="C118" i="1"/>
  <c r="H117" i="1"/>
  <c r="G117" i="1"/>
  <c r="D117" i="1"/>
  <c r="C117" i="1"/>
  <c r="D116" i="1"/>
  <c r="H115" i="1"/>
  <c r="G115" i="1"/>
  <c r="D115" i="1"/>
  <c r="C115" i="1"/>
  <c r="H114" i="1"/>
  <c r="G114" i="1"/>
  <c r="D114" i="1"/>
  <c r="C114" i="1"/>
  <c r="D113" i="1"/>
  <c r="G113" i="1" s="1"/>
  <c r="C113" i="1"/>
  <c r="H112" i="1"/>
  <c r="G112" i="1"/>
  <c r="D112" i="1"/>
  <c r="C112" i="1"/>
  <c r="H111" i="1"/>
  <c r="G111" i="1"/>
  <c r="D111" i="1"/>
  <c r="C111" i="1"/>
  <c r="H110" i="1"/>
  <c r="G110" i="1"/>
  <c r="D110" i="1"/>
  <c r="C110" i="1"/>
  <c r="H109" i="1"/>
  <c r="G109" i="1"/>
  <c r="D109" i="1"/>
  <c r="C109" i="1"/>
  <c r="C108" i="1"/>
  <c r="H107" i="1"/>
  <c r="G107" i="1"/>
  <c r="D107" i="1"/>
  <c r="C107" i="1"/>
  <c r="H106" i="1"/>
  <c r="G106" i="1"/>
  <c r="D106" i="1"/>
  <c r="C106" i="1"/>
  <c r="H105" i="1"/>
  <c r="G105" i="1"/>
  <c r="D105" i="1"/>
  <c r="C105" i="1"/>
  <c r="H104" i="1"/>
  <c r="G104" i="1"/>
  <c r="D104" i="1"/>
  <c r="C104" i="1"/>
  <c r="D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D81" i="1"/>
  <c r="G81" i="1" s="1"/>
  <c r="C81" i="1"/>
  <c r="H80" i="1"/>
  <c r="G80" i="1"/>
  <c r="D80" i="1"/>
  <c r="C80"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D70" i="1"/>
  <c r="H69" i="1"/>
  <c r="G69" i="1"/>
  <c r="D69" i="1"/>
  <c r="C69" i="1"/>
  <c r="H68" i="1"/>
  <c r="G68" i="1"/>
  <c r="D68" i="1"/>
  <c r="C68" i="1"/>
  <c r="D67" i="1"/>
  <c r="D66" i="1"/>
  <c r="H66" i="1" s="1"/>
  <c r="C66" i="1"/>
  <c r="D65" i="1"/>
  <c r="H65" i="1" s="1"/>
  <c r="C65"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D39" i="1"/>
  <c r="H38" i="1"/>
  <c r="G38" i="1"/>
  <c r="D38" i="1"/>
  <c r="C38" i="1"/>
  <c r="H37" i="1"/>
  <c r="G37" i="1"/>
  <c r="D37" i="1"/>
  <c r="C37" i="1"/>
  <c r="H36" i="1"/>
  <c r="G36" i="1"/>
  <c r="D36" i="1"/>
  <c r="C36" i="1"/>
  <c r="H35" i="1"/>
  <c r="G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E31" i="9" l="1"/>
  <c r="E311" i="9"/>
  <c r="B311" i="9" s="1"/>
  <c r="E329" i="9"/>
  <c r="B329" i="9" s="1"/>
  <c r="E327" i="9"/>
  <c r="B327" i="9" s="1"/>
  <c r="E5" i="7"/>
  <c r="D1539" i="1"/>
  <c r="H1539" i="1" s="1"/>
  <c r="G1539" i="1"/>
  <c r="J1542" i="1"/>
  <c r="G1636" i="1"/>
  <c r="G1672" i="1"/>
  <c r="G1669" i="1"/>
  <c r="H1633" i="1"/>
  <c r="G1609" i="1"/>
  <c r="C1604" i="1"/>
  <c r="G1604" i="1" s="1"/>
  <c r="H1588" i="1"/>
  <c r="G1589" i="1"/>
  <c r="G1587" i="1"/>
  <c r="G1585" i="1"/>
  <c r="H1339" i="1"/>
  <c r="H1341" i="1"/>
  <c r="G1340" i="1"/>
  <c r="G1387" i="1"/>
  <c r="G1386" i="1"/>
  <c r="H1386" i="1"/>
  <c r="H1385" i="1"/>
  <c r="G1258" i="1"/>
  <c r="G1263" i="1"/>
  <c r="E305" i="9"/>
  <c r="B305" i="9" s="1"/>
  <c r="G1262" i="1"/>
  <c r="G1264" i="1"/>
  <c r="H1264" i="1"/>
  <c r="D1260" i="1"/>
  <c r="H1260" i="1" s="1"/>
  <c r="G1256" i="1"/>
  <c r="H1256" i="1"/>
  <c r="F252" i="5"/>
  <c r="E337" i="9"/>
  <c r="B337" i="9" s="1"/>
  <c r="G1341" i="1"/>
  <c r="G653" i="1"/>
  <c r="G651" i="1"/>
  <c r="G735" i="1"/>
  <c r="F242" i="9"/>
  <c r="B242" i="9" s="1"/>
  <c r="E55" i="9"/>
  <c r="G645" i="1"/>
  <c r="G414" i="1"/>
  <c r="E648" i="4"/>
  <c r="D642" i="1" s="1"/>
  <c r="G302" i="1"/>
  <c r="H301" i="1"/>
  <c r="H1683" i="1"/>
  <c r="G1663" i="1"/>
  <c r="G1661" i="1"/>
  <c r="H1629" i="1"/>
  <c r="G1632" i="1"/>
  <c r="G1620" i="1"/>
  <c r="H1604" i="1"/>
  <c r="G1605" i="1"/>
  <c r="H1583" i="1"/>
  <c r="G1583" i="1"/>
  <c r="E312" i="9"/>
  <c r="B312" i="9" s="1"/>
  <c r="E320" i="9"/>
  <c r="B320" i="9" s="1"/>
  <c r="E37" i="9"/>
  <c r="B37" i="9" s="1"/>
  <c r="E36" i="9"/>
  <c r="G836" i="1"/>
  <c r="G734" i="1"/>
  <c r="G731" i="1"/>
  <c r="G729" i="1"/>
  <c r="G726" i="1"/>
  <c r="H725" i="1"/>
  <c r="H719" i="1"/>
  <c r="H717" i="1"/>
  <c r="F236" i="9"/>
  <c r="B236" i="9" s="1"/>
  <c r="H677" i="1"/>
  <c r="G647" i="1"/>
  <c r="D649" i="1"/>
  <c r="G381" i="1"/>
  <c r="D374" i="1"/>
  <c r="H374" i="1" s="1"/>
  <c r="G374" i="1"/>
  <c r="G376" i="1"/>
  <c r="G375" i="1"/>
  <c r="F379" i="4"/>
  <c r="H423" i="1"/>
  <c r="G423" i="1"/>
  <c r="G300" i="1"/>
  <c r="F428" i="4"/>
  <c r="G421" i="1"/>
  <c r="G422" i="1"/>
  <c r="E294" i="9"/>
  <c r="B294" i="9" s="1"/>
  <c r="E647" i="4"/>
  <c r="D641" i="1" s="1"/>
  <c r="G216" i="1"/>
  <c r="E67" i="9"/>
  <c r="F246" i="9"/>
  <c r="B246" i="9" s="1"/>
  <c r="G215" i="1"/>
  <c r="H197" i="1"/>
  <c r="G195" i="1"/>
  <c r="B244" i="9"/>
  <c r="G193" i="1"/>
  <c r="G192" i="1"/>
  <c r="G191" i="1"/>
  <c r="F194" i="4"/>
  <c r="B240" i="9"/>
  <c r="G181" i="1"/>
  <c r="E51" i="9"/>
  <c r="B51" i="9" s="1"/>
  <c r="F238" i="9"/>
  <c r="B238" i="9" s="1"/>
  <c r="G177" i="1"/>
  <c r="G174" i="1"/>
  <c r="F178" i="4"/>
  <c r="G170" i="1"/>
  <c r="G169" i="1"/>
  <c r="G168" i="1"/>
  <c r="G164" i="1"/>
  <c r="F165" i="4"/>
  <c r="G156" i="1"/>
  <c r="G158" i="1"/>
  <c r="F237" i="9"/>
  <c r="B237" i="9" s="1"/>
  <c r="G154" i="1"/>
  <c r="E153" i="4"/>
  <c r="D149" i="1" s="1"/>
  <c r="G149" i="1" s="1"/>
  <c r="H150" i="1"/>
  <c r="H151" i="1"/>
  <c r="D131" i="1"/>
  <c r="H131" i="1" s="1"/>
  <c r="F135" i="4"/>
  <c r="G201" i="9"/>
  <c r="E201" i="9" s="1"/>
  <c r="B201" i="9" s="1"/>
  <c r="G132" i="1"/>
  <c r="H125" i="1"/>
  <c r="H126" i="1"/>
  <c r="F129" i="4"/>
  <c r="H113" i="1"/>
  <c r="H81" i="1"/>
  <c r="G66" i="1"/>
  <c r="E35" i="9"/>
  <c r="G65" i="1"/>
  <c r="G64" i="1"/>
  <c r="E324" i="9"/>
  <c r="B324" i="9" s="1"/>
  <c r="G1394" i="1"/>
  <c r="H1340" i="1"/>
  <c r="G1339" i="1"/>
  <c r="D1301" i="1"/>
  <c r="G1301" i="1" s="1"/>
  <c r="E296" i="5"/>
  <c r="D1300" i="1" s="1"/>
  <c r="H1300" i="1" s="1"/>
  <c r="G1300" i="1"/>
  <c r="E335" i="9"/>
  <c r="B335" i="9" s="1"/>
  <c r="H1301" i="1"/>
  <c r="G1260" i="1"/>
  <c r="F256" i="5"/>
  <c r="H1185" i="1"/>
  <c r="F181" i="5"/>
  <c r="G1183" i="1"/>
  <c r="H1176" i="1"/>
  <c r="H1177" i="1"/>
  <c r="F171" i="5"/>
  <c r="E307" i="9"/>
  <c r="B307" i="9" s="1"/>
  <c r="H1085" i="1"/>
  <c r="E70" i="5"/>
  <c r="D1075" i="1" s="1"/>
  <c r="F341" i="9"/>
  <c r="G1060" i="1"/>
  <c r="G1058" i="1"/>
  <c r="F19" i="5"/>
  <c r="H1024" i="1"/>
  <c r="H1394" i="1"/>
  <c r="G1311" i="1"/>
  <c r="G1302" i="1"/>
  <c r="D255" i="5"/>
  <c r="C1259" i="1" s="1"/>
  <c r="G1203" i="1"/>
  <c r="F197" i="5"/>
  <c r="G1199" i="1"/>
  <c r="G1198" i="1"/>
  <c r="B341" i="9"/>
  <c r="G1055" i="1"/>
  <c r="G1052" i="1"/>
  <c r="G1033" i="1"/>
  <c r="G1031" i="1"/>
  <c r="G1024" i="1"/>
  <c r="G1452" i="1"/>
  <c r="H1452" i="1"/>
  <c r="G1468" i="1"/>
  <c r="H1468" i="1"/>
  <c r="G1484" i="1"/>
  <c r="H1484" i="1"/>
  <c r="G1488" i="1"/>
  <c r="H1488" i="1"/>
  <c r="G1504" i="1"/>
  <c r="H1504" i="1"/>
  <c r="G1532" i="1"/>
  <c r="H1532" i="1"/>
  <c r="H1551" i="1"/>
  <c r="G1551" i="1"/>
  <c r="I1551" i="1" s="1"/>
  <c r="H1555" i="1"/>
  <c r="G1555" i="1"/>
  <c r="H1607" i="1"/>
  <c r="G1607" i="1"/>
  <c r="H316" i="9"/>
  <c r="H315" i="9"/>
  <c r="E147" i="5"/>
  <c r="D1152" i="1" s="1"/>
  <c r="D1155" i="1"/>
  <c r="G49" i="1"/>
  <c r="G1348" i="1"/>
  <c r="H1348" i="1"/>
  <c r="G1364" i="1"/>
  <c r="H1364" i="1"/>
  <c r="G1416" i="1"/>
  <c r="H1416" i="1"/>
  <c r="G1492" i="1"/>
  <c r="H1492" i="1"/>
  <c r="G1508" i="1"/>
  <c r="H1508" i="1"/>
  <c r="G1512" i="1"/>
  <c r="H1512" i="1"/>
  <c r="G1536" i="1"/>
  <c r="H1536" i="1"/>
  <c r="G1540" i="1"/>
  <c r="H1540" i="1"/>
  <c r="F134" i="4"/>
  <c r="D130" i="1"/>
  <c r="G1352" i="1"/>
  <c r="H1352" i="1"/>
  <c r="G1368" i="1"/>
  <c r="H1368" i="1"/>
  <c r="G1384" i="1"/>
  <c r="H1384" i="1"/>
  <c r="G1400" i="1"/>
  <c r="H1400" i="1"/>
  <c r="G1404" i="1"/>
  <c r="H1404" i="1"/>
  <c r="G1420" i="1"/>
  <c r="H1420" i="1"/>
  <c r="G1444" i="1"/>
  <c r="H1444" i="1"/>
  <c r="G1460" i="1"/>
  <c r="H1460" i="1"/>
  <c r="G1476" i="1"/>
  <c r="H1476" i="1"/>
  <c r="G1496" i="1"/>
  <c r="H1496" i="1"/>
  <c r="G1516" i="1"/>
  <c r="H1516" i="1"/>
  <c r="G1520" i="1"/>
  <c r="H1520" i="1"/>
  <c r="J1551" i="1"/>
  <c r="H1559" i="1"/>
  <c r="G1559" i="1"/>
  <c r="I1559" i="1" s="1"/>
  <c r="H1563" i="1"/>
  <c r="G1563" i="1"/>
  <c r="J1565" i="1"/>
  <c r="H1565" i="1"/>
  <c r="G1565" i="1"/>
  <c r="I1565" i="1" s="1"/>
  <c r="J1569" i="1"/>
  <c r="H1569" i="1"/>
  <c r="G1569" i="1"/>
  <c r="H1576" i="1"/>
  <c r="G1576" i="1"/>
  <c r="I1576" i="1" s="1"/>
  <c r="J1578" i="1"/>
  <c r="H1578" i="1"/>
  <c r="G1578" i="1"/>
  <c r="I1578" i="1" s="1"/>
  <c r="G1582" i="1"/>
  <c r="H1582" i="1"/>
  <c r="H1594" i="1"/>
  <c r="G1594" i="1"/>
  <c r="H1651" i="1"/>
  <c r="G1651" i="1"/>
  <c r="H1670" i="1"/>
  <c r="G1670" i="1"/>
  <c r="H1681" i="1"/>
  <c r="G1681" i="1"/>
  <c r="F83" i="4"/>
  <c r="D82" i="4"/>
  <c r="C79" i="1"/>
  <c r="C102" i="1"/>
  <c r="D108" i="1"/>
  <c r="F112" i="4"/>
  <c r="E361" i="4"/>
  <c r="F361" i="4" s="1"/>
  <c r="D357" i="1"/>
  <c r="G1344" i="1"/>
  <c r="H1344" i="1"/>
  <c r="G1360" i="1"/>
  <c r="H1360" i="1"/>
  <c r="G1376" i="1"/>
  <c r="H1376" i="1"/>
  <c r="G1392" i="1"/>
  <c r="H1392" i="1"/>
  <c r="G1412" i="1"/>
  <c r="H1412" i="1"/>
  <c r="G1428" i="1"/>
  <c r="H1428" i="1"/>
  <c r="G1436" i="1"/>
  <c r="H1436" i="1"/>
  <c r="H1638" i="1"/>
  <c r="G1638" i="1"/>
  <c r="H1676" i="1"/>
  <c r="G1676" i="1"/>
  <c r="G1380" i="1"/>
  <c r="H1380" i="1"/>
  <c r="G1396" i="1"/>
  <c r="H1396" i="1"/>
  <c r="G1440" i="1"/>
  <c r="H1440" i="1"/>
  <c r="G1456" i="1"/>
  <c r="H1456" i="1"/>
  <c r="G1472" i="1"/>
  <c r="H1472" i="1"/>
  <c r="I1575" i="1"/>
  <c r="H1584" i="1"/>
  <c r="G1584" i="1"/>
  <c r="H1635" i="1"/>
  <c r="G1635" i="1"/>
  <c r="H1654" i="1"/>
  <c r="G1654" i="1"/>
  <c r="F52" i="5"/>
  <c r="C1057" i="1"/>
  <c r="G1356" i="1"/>
  <c r="H1356" i="1"/>
  <c r="G1372" i="1"/>
  <c r="H1372" i="1"/>
  <c r="G1388" i="1"/>
  <c r="H1388" i="1"/>
  <c r="G1408" i="1"/>
  <c r="H1408" i="1"/>
  <c r="G1424" i="1"/>
  <c r="H1424" i="1"/>
  <c r="G1432" i="1"/>
  <c r="H1432" i="1"/>
  <c r="G1448" i="1"/>
  <c r="H1448" i="1"/>
  <c r="G1464" i="1"/>
  <c r="H1464" i="1"/>
  <c r="G1480" i="1"/>
  <c r="H1480" i="1"/>
  <c r="G1500" i="1"/>
  <c r="H1500" i="1"/>
  <c r="G1524" i="1"/>
  <c r="H1524" i="1"/>
  <c r="G1528" i="1"/>
  <c r="H1528" i="1"/>
  <c r="I1554" i="1"/>
  <c r="H1591" i="1"/>
  <c r="G1591" i="1"/>
  <c r="H1610" i="1"/>
  <c r="G1610" i="1"/>
  <c r="H1667" i="1"/>
  <c r="G1667" i="1"/>
  <c r="G1679" i="1"/>
  <c r="H1679" i="1"/>
  <c r="D212" i="1"/>
  <c r="F216" i="4"/>
  <c r="E202" i="4"/>
  <c r="D198" i="1" s="1"/>
  <c r="E466" i="4"/>
  <c r="D460" i="1" s="1"/>
  <c r="D467" i="1"/>
  <c r="F562" i="4"/>
  <c r="C556" i="1"/>
  <c r="F603" i="4"/>
  <c r="C597" i="1"/>
  <c r="I35" i="3"/>
  <c r="D1571" i="1"/>
  <c r="I36" i="3"/>
  <c r="D1577" i="1"/>
  <c r="H1577" i="1" s="1"/>
  <c r="H1602" i="1"/>
  <c r="G1602" i="1"/>
  <c r="E12" i="5"/>
  <c r="D1017" i="1" s="1"/>
  <c r="F45" i="5"/>
  <c r="H314" i="9"/>
  <c r="E88" i="5"/>
  <c r="D1093" i="1" s="1"/>
  <c r="F5" i="6"/>
  <c r="H27" i="3"/>
  <c r="H1598" i="1"/>
  <c r="G1598" i="1"/>
  <c r="H1614" i="1"/>
  <c r="G1614" i="1"/>
  <c r="H1642" i="1"/>
  <c r="G1642" i="1"/>
  <c r="F7" i="4"/>
  <c r="C67" i="1"/>
  <c r="C103" i="1"/>
  <c r="C190" i="1"/>
  <c r="C1034" i="1"/>
  <c r="G1506" i="1"/>
  <c r="G1514" i="1"/>
  <c r="C1518" i="1"/>
  <c r="G1522" i="1"/>
  <c r="G1526" i="1"/>
  <c r="G1530" i="1"/>
  <c r="G1534" i="1"/>
  <c r="G1542" i="1"/>
  <c r="I1542" i="1" s="1"/>
  <c r="G1546" i="1"/>
  <c r="I1546" i="1" s="1"/>
  <c r="H1549" i="1"/>
  <c r="I1549" i="1" s="1"/>
  <c r="J1549" i="1"/>
  <c r="H1550" i="1"/>
  <c r="I1550" i="1" s="1"/>
  <c r="H1553" i="1"/>
  <c r="I1553" i="1" s="1"/>
  <c r="J1553" i="1"/>
  <c r="H1554" i="1"/>
  <c r="H1557" i="1"/>
  <c r="I1557" i="1" s="1"/>
  <c r="J1557" i="1"/>
  <c r="H1558" i="1"/>
  <c r="I1558" i="1" s="1"/>
  <c r="H1561" i="1"/>
  <c r="I1561" i="1" s="1"/>
  <c r="J1561" i="1"/>
  <c r="H1562" i="1"/>
  <c r="I1562" i="1" s="1"/>
  <c r="H1574" i="1"/>
  <c r="I1574" i="1" s="1"/>
  <c r="J1574" i="1"/>
  <c r="H1575" i="1"/>
  <c r="H1586" i="1"/>
  <c r="G1586" i="1"/>
  <c r="G1595" i="1"/>
  <c r="G1611" i="1"/>
  <c r="H1618" i="1"/>
  <c r="G1618" i="1"/>
  <c r="H1626" i="1"/>
  <c r="G1626" i="1"/>
  <c r="H1630" i="1"/>
  <c r="G1630" i="1"/>
  <c r="G1639" i="1"/>
  <c r="H1646" i="1"/>
  <c r="G1646" i="1"/>
  <c r="G1655" i="1"/>
  <c r="H1662" i="1"/>
  <c r="G1662" i="1"/>
  <c r="H1671" i="1"/>
  <c r="G1673" i="1"/>
  <c r="E7" i="4"/>
  <c r="E49" i="4"/>
  <c r="D45" i="1" s="1"/>
  <c r="F68" i="4"/>
  <c r="F170" i="4"/>
  <c r="F231" i="4"/>
  <c r="D230" i="4"/>
  <c r="F283" i="4"/>
  <c r="D273" i="4"/>
  <c r="F8" i="5"/>
  <c r="E251" i="5"/>
  <c r="J1543" i="1"/>
  <c r="J1566" i="1"/>
  <c r="J1570" i="1"/>
  <c r="J1579" i="1"/>
  <c r="H1658" i="1"/>
  <c r="G1658" i="1"/>
  <c r="H24" i="9"/>
  <c r="G24" i="9"/>
  <c r="F153" i="4"/>
  <c r="C3" i="1"/>
  <c r="C45" i="1"/>
  <c r="C70" i="1"/>
  <c r="C116" i="1"/>
  <c r="C160" i="1"/>
  <c r="C285" i="1"/>
  <c r="D79" i="1"/>
  <c r="D1050" i="1"/>
  <c r="D1094" i="1"/>
  <c r="D1281" i="1"/>
  <c r="H1343" i="1"/>
  <c r="G1345" i="1"/>
  <c r="H1347" i="1"/>
  <c r="G1349" i="1"/>
  <c r="H1351" i="1"/>
  <c r="G1353" i="1"/>
  <c r="H1355" i="1"/>
  <c r="G1357" i="1"/>
  <c r="H1359" i="1"/>
  <c r="G1361" i="1"/>
  <c r="H1363" i="1"/>
  <c r="G1365" i="1"/>
  <c r="H1367" i="1"/>
  <c r="G1369" i="1"/>
  <c r="H1371" i="1"/>
  <c r="G1373" i="1"/>
  <c r="H1375" i="1"/>
  <c r="G1377" i="1"/>
  <c r="H1379" i="1"/>
  <c r="G1381" i="1"/>
  <c r="H1383" i="1"/>
  <c r="G1385" i="1"/>
  <c r="H1387" i="1"/>
  <c r="G1389" i="1"/>
  <c r="H1391" i="1"/>
  <c r="G1393" i="1"/>
  <c r="H1395" i="1"/>
  <c r="G1397" i="1"/>
  <c r="H1399" i="1"/>
  <c r="C1401" i="1"/>
  <c r="H1403" i="1"/>
  <c r="G1405" i="1"/>
  <c r="H1407" i="1"/>
  <c r="G1409" i="1"/>
  <c r="H1411" i="1"/>
  <c r="G1413" i="1"/>
  <c r="H1415" i="1"/>
  <c r="G1417" i="1"/>
  <c r="H1419" i="1"/>
  <c r="G1421" i="1"/>
  <c r="H1423" i="1"/>
  <c r="G1425" i="1"/>
  <c r="H1427" i="1"/>
  <c r="G1429" i="1"/>
  <c r="G1433" i="1"/>
  <c r="H1435" i="1"/>
  <c r="G1437" i="1"/>
  <c r="H1439" i="1"/>
  <c r="G1441" i="1"/>
  <c r="H1443" i="1"/>
  <c r="G1445" i="1"/>
  <c r="H1447" i="1"/>
  <c r="G1449" i="1"/>
  <c r="H1451" i="1"/>
  <c r="G1453" i="1"/>
  <c r="H1455" i="1"/>
  <c r="G1457" i="1"/>
  <c r="H1459" i="1"/>
  <c r="G1461" i="1"/>
  <c r="H1463" i="1"/>
  <c r="G1465" i="1"/>
  <c r="H1467" i="1"/>
  <c r="G1469" i="1"/>
  <c r="H1471" i="1"/>
  <c r="G1473" i="1"/>
  <c r="H1475" i="1"/>
  <c r="G1477" i="1"/>
  <c r="H1479" i="1"/>
  <c r="G1481" i="1"/>
  <c r="H1483" i="1"/>
  <c r="H1487" i="1"/>
  <c r="G1489" i="1"/>
  <c r="H1491" i="1"/>
  <c r="G1493" i="1"/>
  <c r="H1495" i="1"/>
  <c r="G1497" i="1"/>
  <c r="H1499" i="1"/>
  <c r="G1501" i="1"/>
  <c r="H1503" i="1"/>
  <c r="G1505" i="1"/>
  <c r="H1507" i="1"/>
  <c r="G1509" i="1"/>
  <c r="H1511" i="1"/>
  <c r="G1513" i="1"/>
  <c r="H1515" i="1"/>
  <c r="G1517" i="1"/>
  <c r="H1519" i="1"/>
  <c r="G1521" i="1"/>
  <c r="H1523" i="1"/>
  <c r="H1527" i="1"/>
  <c r="G1529" i="1"/>
  <c r="H1531" i="1"/>
  <c r="G1533" i="1"/>
  <c r="H1535" i="1"/>
  <c r="G1541" i="1"/>
  <c r="I1541" i="1" s="1"/>
  <c r="J1541" i="1"/>
  <c r="H1543" i="1"/>
  <c r="I1543" i="1" s="1"/>
  <c r="G1545" i="1"/>
  <c r="I1545" i="1" s="1"/>
  <c r="J1545" i="1"/>
  <c r="H1547" i="1"/>
  <c r="G1548" i="1"/>
  <c r="I1548" i="1" s="1"/>
  <c r="G1552" i="1"/>
  <c r="I1552" i="1" s="1"/>
  <c r="H1556" i="1"/>
  <c r="G1560" i="1"/>
  <c r="I1560" i="1" s="1"/>
  <c r="H1564" i="1"/>
  <c r="I1564" i="1" s="1"/>
  <c r="J1564" i="1"/>
  <c r="G1566" i="1"/>
  <c r="I1566" i="1" s="1"/>
  <c r="H1568" i="1"/>
  <c r="I1568" i="1" s="1"/>
  <c r="J1568" i="1"/>
  <c r="G1570" i="1"/>
  <c r="I1570" i="1" s="1"/>
  <c r="G1573" i="1"/>
  <c r="I1573" i="1" s="1"/>
  <c r="G1579" i="1"/>
  <c r="I1579" i="1" s="1"/>
  <c r="H1581" i="1"/>
  <c r="I1581" i="1" s="1"/>
  <c r="J1581" i="1"/>
  <c r="H1590" i="1"/>
  <c r="G1590" i="1"/>
  <c r="H1606" i="1"/>
  <c r="G1606" i="1"/>
  <c r="G1615" i="1"/>
  <c r="G1623" i="1"/>
  <c r="H1634" i="1"/>
  <c r="G1634" i="1"/>
  <c r="G1643" i="1"/>
  <c r="H1650" i="1"/>
  <c r="G1650" i="1"/>
  <c r="G1659" i="1"/>
  <c r="H1666" i="1"/>
  <c r="G1666" i="1"/>
  <c r="F222" i="4"/>
  <c r="D221" i="4"/>
  <c r="F309" i="4"/>
  <c r="D308" i="4"/>
  <c r="F427" i="4"/>
  <c r="D648" i="4"/>
  <c r="F480" i="4"/>
  <c r="D479" i="4"/>
  <c r="F355" i="4"/>
  <c r="D354" i="4"/>
  <c r="D647" i="4"/>
  <c r="F71" i="5"/>
  <c r="D70" i="5"/>
  <c r="F219" i="5"/>
  <c r="G339" i="9"/>
  <c r="E339" i="9" s="1"/>
  <c r="B339" i="9" s="1"/>
  <c r="F36" i="6"/>
  <c r="D35" i="6"/>
  <c r="F99" i="6"/>
  <c r="D89" i="6"/>
  <c r="D114" i="6"/>
  <c r="F130" i="6"/>
  <c r="D129" i="6"/>
  <c r="B39" i="9"/>
  <c r="B55" i="9"/>
  <c r="B71" i="9"/>
  <c r="B87" i="9"/>
  <c r="B103" i="9"/>
  <c r="B119" i="9"/>
  <c r="B151" i="9"/>
  <c r="F44" i="4"/>
  <c r="D43" i="4"/>
  <c r="D6" i="4" s="1"/>
  <c r="E106" i="4"/>
  <c r="D102" i="1" s="1"/>
  <c r="E164" i="4"/>
  <c r="D160" i="1" s="1"/>
  <c r="F208" i="4"/>
  <c r="D202" i="4"/>
  <c r="D321" i="4"/>
  <c r="F407" i="4"/>
  <c r="D406" i="4"/>
  <c r="E431" i="4"/>
  <c r="E491" i="4"/>
  <c r="D485" i="1" s="1"/>
  <c r="D571" i="4"/>
  <c r="D584" i="4"/>
  <c r="F589" i="4"/>
  <c r="F598" i="4"/>
  <c r="D597" i="4"/>
  <c r="F13" i="5"/>
  <c r="D12" i="5"/>
  <c r="D7" i="5" s="1"/>
  <c r="F186" i="5"/>
  <c r="D178" i="5"/>
  <c r="E35" i="6"/>
  <c r="B35" i="9"/>
  <c r="B67" i="9"/>
  <c r="B83" i="9"/>
  <c r="B99" i="9"/>
  <c r="B115" i="9"/>
  <c r="D125" i="4"/>
  <c r="E308" i="4"/>
  <c r="D373" i="4"/>
  <c r="F432" i="4"/>
  <c r="D431" i="4"/>
  <c r="H180" i="9"/>
  <c r="D466" i="4"/>
  <c r="G180" i="9"/>
  <c r="F473" i="4"/>
  <c r="F492" i="4"/>
  <c r="D491" i="4"/>
  <c r="D536" i="4"/>
  <c r="D629" i="4"/>
  <c r="G316" i="9"/>
  <c r="D147" i="5"/>
  <c r="F150" i="5"/>
  <c r="G315" i="9"/>
  <c r="D274" i="5"/>
  <c r="F277" i="5"/>
  <c r="G346" i="9"/>
  <c r="E346" i="9" s="1"/>
  <c r="H33" i="3"/>
  <c r="B31" i="9"/>
  <c r="B47" i="9"/>
  <c r="B63" i="9"/>
  <c r="B79" i="9"/>
  <c r="B95" i="9"/>
  <c r="B111" i="9"/>
  <c r="B135" i="9"/>
  <c r="E158" i="9"/>
  <c r="B158" i="9" s="1"/>
  <c r="D135" i="5"/>
  <c r="D44" i="8"/>
  <c r="E26" i="9"/>
  <c r="B26" i="9" s="1"/>
  <c r="E30" i="9"/>
  <c r="B30" i="9" s="1"/>
  <c r="E34" i="9"/>
  <c r="B34" i="9" s="1"/>
  <c r="E38" i="9"/>
  <c r="B38" i="9" s="1"/>
  <c r="E42" i="9"/>
  <c r="B42" i="9" s="1"/>
  <c r="E46" i="9"/>
  <c r="B46" i="9" s="1"/>
  <c r="E50" i="9"/>
  <c r="B50" i="9" s="1"/>
  <c r="E54" i="9"/>
  <c r="B54" i="9" s="1"/>
  <c r="E58" i="9"/>
  <c r="B58" i="9" s="1"/>
  <c r="E62" i="9"/>
  <c r="B62" i="9" s="1"/>
  <c r="E66" i="9"/>
  <c r="B66" i="9" s="1"/>
  <c r="E70" i="9"/>
  <c r="B70" i="9" s="1"/>
  <c r="E74" i="9"/>
  <c r="B74" i="9" s="1"/>
  <c r="E78" i="9"/>
  <c r="B78" i="9" s="1"/>
  <c r="E82" i="9"/>
  <c r="B82" i="9" s="1"/>
  <c r="E86" i="9"/>
  <c r="B86" i="9" s="1"/>
  <c r="E90" i="9"/>
  <c r="B90" i="9" s="1"/>
  <c r="E94" i="9"/>
  <c r="B94" i="9" s="1"/>
  <c r="E98" i="9"/>
  <c r="B98" i="9" s="1"/>
  <c r="E102" i="9"/>
  <c r="B102" i="9" s="1"/>
  <c r="E106" i="9"/>
  <c r="B106" i="9" s="1"/>
  <c r="E110" i="9"/>
  <c r="B110" i="9" s="1"/>
  <c r="E114" i="9"/>
  <c r="B114" i="9" s="1"/>
  <c r="E118" i="9"/>
  <c r="B118" i="9" s="1"/>
  <c r="B121" i="9"/>
  <c r="B128" i="9"/>
  <c r="B137" i="9"/>
  <c r="B144" i="9"/>
  <c r="B153" i="9"/>
  <c r="B161" i="9"/>
  <c r="E166" i="9"/>
  <c r="B166" i="9" s="1"/>
  <c r="G176" i="9"/>
  <c r="E176" i="9" s="1"/>
  <c r="B176" i="9" s="1"/>
  <c r="F261" i="9"/>
  <c r="B261" i="9" s="1"/>
  <c r="B266" i="9"/>
  <c r="E314" i="9"/>
  <c r="B314" i="9" s="1"/>
  <c r="H336" i="9"/>
  <c r="E177" i="5"/>
  <c r="F204" i="5"/>
  <c r="D203" i="5"/>
  <c r="F255" i="5"/>
  <c r="D51" i="8"/>
  <c r="C1628" i="1" s="1"/>
  <c r="B28" i="9"/>
  <c r="B32" i="9"/>
  <c r="B36" i="9"/>
  <c r="B40" i="9"/>
  <c r="B44" i="9"/>
  <c r="B48" i="9"/>
  <c r="B52" i="9"/>
  <c r="B56" i="9"/>
  <c r="B60" i="9"/>
  <c r="B64" i="9"/>
  <c r="B68" i="9"/>
  <c r="B72" i="9"/>
  <c r="B76" i="9"/>
  <c r="B80" i="9"/>
  <c r="B84" i="9"/>
  <c r="B88" i="9"/>
  <c r="B92" i="9"/>
  <c r="B96" i="9"/>
  <c r="B100" i="9"/>
  <c r="B104" i="9"/>
  <c r="B108" i="9"/>
  <c r="B112" i="9"/>
  <c r="B116" i="9"/>
  <c r="E159" i="9"/>
  <c r="B159" i="9" s="1"/>
  <c r="B164" i="9"/>
  <c r="G175" i="9"/>
  <c r="E175" i="9" s="1"/>
  <c r="B175" i="9" s="1"/>
  <c r="G179" i="9"/>
  <c r="E179" i="9" s="1"/>
  <c r="B179" i="9" s="1"/>
  <c r="G184" i="9"/>
  <c r="E184" i="9" s="1"/>
  <c r="B184" i="9" s="1"/>
  <c r="G196" i="9"/>
  <c r="E196" i="9" s="1"/>
  <c r="B196" i="9" s="1"/>
  <c r="G200" i="9"/>
  <c r="E200" i="9" s="1"/>
  <c r="B200" i="9" s="1"/>
  <c r="F298" i="9"/>
  <c r="G310" i="9"/>
  <c r="E310" i="9" s="1"/>
  <c r="B310" i="9" s="1"/>
  <c r="H309" i="9"/>
  <c r="M228" i="9"/>
  <c r="G309" i="9"/>
  <c r="E309" i="9" s="1"/>
  <c r="B309" i="9" s="1"/>
  <c r="H308" i="9"/>
  <c r="E308" i="9" s="1"/>
  <c r="B308" i="9" s="1"/>
  <c r="G302" i="9"/>
  <c r="E302" i="9" s="1"/>
  <c r="B302" i="9" s="1"/>
  <c r="G301" i="9"/>
  <c r="E301" i="9" s="1"/>
  <c r="B301" i="9" s="1"/>
  <c r="G300" i="9"/>
  <c r="E300" i="9" s="1"/>
  <c r="B300" i="9" s="1"/>
  <c r="L228" i="9"/>
  <c r="F228" i="9" s="1"/>
  <c r="B228" i="9" s="1"/>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I10" i="9"/>
  <c r="G183" i="9"/>
  <c r="E183" i="9" s="1"/>
  <c r="B183" i="9" s="1"/>
  <c r="G187" i="9"/>
  <c r="E187" i="9" s="1"/>
  <c r="B187" i="9" s="1"/>
  <c r="G191" i="9"/>
  <c r="E191" i="9" s="1"/>
  <c r="B191" i="9" s="1"/>
  <c r="G195" i="9"/>
  <c r="E195" i="9" s="1"/>
  <c r="B195" i="9" s="1"/>
  <c r="G199" i="9"/>
  <c r="E199" i="9" s="1"/>
  <c r="B199" i="9" s="1"/>
  <c r="G203" i="9"/>
  <c r="E203" i="9" s="1"/>
  <c r="B203" i="9" s="1"/>
  <c r="G207" i="9"/>
  <c r="E207" i="9" s="1"/>
  <c r="B207" i="9" s="1"/>
  <c r="B328" i="9"/>
  <c r="E123" i="9"/>
  <c r="B123" i="9" s="1"/>
  <c r="E131" i="9"/>
  <c r="B131" i="9" s="1"/>
  <c r="E139" i="9"/>
  <c r="B139" i="9" s="1"/>
  <c r="E147" i="9"/>
  <c r="B147" i="9" s="1"/>
  <c r="E155" i="9"/>
  <c r="B155" i="9" s="1"/>
  <c r="G182" i="9"/>
  <c r="E182" i="9" s="1"/>
  <c r="B182" i="9" s="1"/>
  <c r="G186" i="9"/>
  <c r="E186" i="9" s="1"/>
  <c r="B186" i="9" s="1"/>
  <c r="G190" i="9"/>
  <c r="E190" i="9" s="1"/>
  <c r="B190" i="9" s="1"/>
  <c r="G194" i="9"/>
  <c r="E194" i="9" s="1"/>
  <c r="B194" i="9" s="1"/>
  <c r="G198" i="9"/>
  <c r="E198" i="9" s="1"/>
  <c r="B198" i="9" s="1"/>
  <c r="G202" i="9"/>
  <c r="E202" i="9" s="1"/>
  <c r="B202" i="9" s="1"/>
  <c r="G206" i="9"/>
  <c r="E206" i="9" s="1"/>
  <c r="B206" i="9" s="1"/>
  <c r="B268" i="9"/>
  <c r="B274" i="9"/>
  <c r="H310" i="9"/>
  <c r="E326" i="9"/>
  <c r="B326" i="9" s="1"/>
  <c r="F229" i="9"/>
  <c r="B229" i="9" s="1"/>
  <c r="F253" i="9"/>
  <c r="B253" i="9" s="1"/>
  <c r="B270" i="9"/>
  <c r="B287" i="9"/>
  <c r="B288" i="9"/>
  <c r="E322" i="9"/>
  <c r="B322" i="9" s="1"/>
  <c r="E330" i="9"/>
  <c r="B330" i="9" s="1"/>
  <c r="B340" i="9"/>
  <c r="D1538" i="1" l="1"/>
  <c r="I33" i="3"/>
  <c r="E24" i="9"/>
  <c r="H649" i="1"/>
  <c r="G649" i="1"/>
  <c r="H149" i="1"/>
  <c r="G131" i="1"/>
  <c r="F49" i="4"/>
  <c r="E315" i="9"/>
  <c r="B315" i="9" s="1"/>
  <c r="E7" i="5"/>
  <c r="D1012" i="1" s="1"/>
  <c r="G1259" i="1"/>
  <c r="H1259" i="1"/>
  <c r="H17" i="3"/>
  <c r="D422" i="4"/>
  <c r="C2" i="1"/>
  <c r="H1628" i="1"/>
  <c r="G1628" i="1"/>
  <c r="C460" i="1"/>
  <c r="F466" i="4"/>
  <c r="G336" i="9"/>
  <c r="E336" i="9" s="1"/>
  <c r="B336" i="9" s="1"/>
  <c r="F178" i="5"/>
  <c r="D177" i="5"/>
  <c r="C1182" i="1"/>
  <c r="F571" i="4"/>
  <c r="C565" i="1"/>
  <c r="F202" i="4"/>
  <c r="C198" i="1"/>
  <c r="F89" i="6"/>
  <c r="C1485" i="1"/>
  <c r="E176" i="5"/>
  <c r="D1180" i="1" s="1"/>
  <c r="I24" i="3"/>
  <c r="H19" i="9"/>
  <c r="E19" i="9" s="1"/>
  <c r="B19" i="9" s="1"/>
  <c r="D1181" i="1"/>
  <c r="F491" i="4"/>
  <c r="C485" i="1"/>
  <c r="D45" i="8"/>
  <c r="K1481" i="9" s="1"/>
  <c r="H1050" i="1"/>
  <c r="G1050" i="1"/>
  <c r="H116" i="1"/>
  <c r="G116" i="1"/>
  <c r="F230" i="4"/>
  <c r="C226" i="1"/>
  <c r="G1518" i="1"/>
  <c r="H1518" i="1"/>
  <c r="H190" i="1"/>
  <c r="G190" i="1"/>
  <c r="H597" i="1"/>
  <c r="G597" i="1"/>
  <c r="G130" i="1"/>
  <c r="H130" i="1"/>
  <c r="D251" i="5"/>
  <c r="C1278" i="1"/>
  <c r="F274" i="5"/>
  <c r="D303" i="1"/>
  <c r="C1525" i="1"/>
  <c r="F129" i="6"/>
  <c r="F479" i="4"/>
  <c r="C473" i="1"/>
  <c r="H70" i="1"/>
  <c r="G70" i="1"/>
  <c r="G1577" i="1"/>
  <c r="G357" i="1"/>
  <c r="H357" i="1"/>
  <c r="H102" i="1"/>
  <c r="G102" i="1"/>
  <c r="H1155" i="1"/>
  <c r="G1155" i="1"/>
  <c r="G338" i="9"/>
  <c r="E338" i="9" s="1"/>
  <c r="B338" i="9" s="1"/>
  <c r="F203" i="5"/>
  <c r="C1207" i="1"/>
  <c r="F629" i="4"/>
  <c r="C623" i="1"/>
  <c r="D430" i="4"/>
  <c r="F431" i="4"/>
  <c r="C425" i="1"/>
  <c r="F125" i="4"/>
  <c r="C121" i="1"/>
  <c r="I28" i="3"/>
  <c r="D1431" i="1"/>
  <c r="F12" i="5"/>
  <c r="C1017" i="1"/>
  <c r="E430" i="4"/>
  <c r="D425" i="1"/>
  <c r="F35" i="6"/>
  <c r="H28" i="3"/>
  <c r="C1431" i="1"/>
  <c r="D69" i="5"/>
  <c r="D6" i="5" s="1"/>
  <c r="F70" i="5"/>
  <c r="C1075" i="1"/>
  <c r="C349" i="1"/>
  <c r="F354" i="4"/>
  <c r="H1281" i="1"/>
  <c r="G1281" i="1"/>
  <c r="H285" i="1"/>
  <c r="G285" i="1"/>
  <c r="H45" i="1"/>
  <c r="G45" i="1"/>
  <c r="B24" i="9"/>
  <c r="I25" i="3"/>
  <c r="D1255" i="1"/>
  <c r="F273" i="4"/>
  <c r="C269" i="1"/>
  <c r="E6" i="4"/>
  <c r="F6" i="4" s="1"/>
  <c r="D3" i="1"/>
  <c r="H3" i="1" s="1"/>
  <c r="G67" i="1"/>
  <c r="H67" i="1"/>
  <c r="G1571" i="1"/>
  <c r="H1571" i="1"/>
  <c r="H556" i="1"/>
  <c r="G556" i="1"/>
  <c r="E360" i="4"/>
  <c r="D356" i="1"/>
  <c r="F106" i="4"/>
  <c r="C1152" i="1"/>
  <c r="F147" i="5"/>
  <c r="F373" i="4"/>
  <c r="C368" i="1"/>
  <c r="F597" i="4"/>
  <c r="C591" i="1"/>
  <c r="F43" i="4"/>
  <c r="C39" i="1"/>
  <c r="G1401" i="1"/>
  <c r="H1401" i="1"/>
  <c r="D152" i="4"/>
  <c r="F7" i="5"/>
  <c r="H22" i="3"/>
  <c r="C1012" i="1"/>
  <c r="H467" i="1"/>
  <c r="G467" i="1"/>
  <c r="G212" i="1"/>
  <c r="H212" i="1"/>
  <c r="H108" i="1"/>
  <c r="G108" i="1"/>
  <c r="F82" i="4"/>
  <c r="C78" i="1"/>
  <c r="F135" i="5"/>
  <c r="C1140" i="1"/>
  <c r="E316" i="9"/>
  <c r="B316" i="9" s="1"/>
  <c r="D360" i="4"/>
  <c r="C641" i="1"/>
  <c r="F647" i="4"/>
  <c r="C303" i="1"/>
  <c r="F308" i="4"/>
  <c r="G103" i="1"/>
  <c r="H103" i="1"/>
  <c r="H1093" i="1"/>
  <c r="G1093" i="1"/>
  <c r="I39" i="3"/>
  <c r="C1621" i="1"/>
  <c r="E345" i="9"/>
  <c r="I10" i="3" s="1"/>
  <c r="B346" i="9"/>
  <c r="D535" i="4"/>
  <c r="F536" i="4"/>
  <c r="C530" i="1"/>
  <c r="E180" i="9"/>
  <c r="B180" i="9" s="1"/>
  <c r="E141" i="6"/>
  <c r="G348" i="9" s="1"/>
  <c r="E348" i="9" s="1"/>
  <c r="F584" i="4"/>
  <c r="C578" i="1"/>
  <c r="F406" i="4"/>
  <c r="C401" i="1"/>
  <c r="F321" i="4"/>
  <c r="C316" i="1"/>
  <c r="H30" i="3"/>
  <c r="C1510" i="1"/>
  <c r="F114" i="6"/>
  <c r="F648" i="4"/>
  <c r="C642" i="1"/>
  <c r="F221" i="4"/>
  <c r="C217" i="1"/>
  <c r="H1094" i="1"/>
  <c r="G1094" i="1"/>
  <c r="H160" i="1"/>
  <c r="G160" i="1"/>
  <c r="G3" i="1"/>
  <c r="E69" i="5"/>
  <c r="E152" i="4"/>
  <c r="H1034" i="1"/>
  <c r="G1034" i="1"/>
  <c r="F164" i="4"/>
  <c r="D141" i="6"/>
  <c r="H1057" i="1"/>
  <c r="G1057" i="1"/>
  <c r="H79" i="1"/>
  <c r="G79" i="1"/>
  <c r="I1569" i="1"/>
  <c r="H1538" i="1" l="1"/>
  <c r="G1538" i="1"/>
  <c r="I22" i="3"/>
  <c r="B348" i="9"/>
  <c r="E347" i="9"/>
  <c r="C1011" i="1"/>
  <c r="I23" i="3"/>
  <c r="D1074" i="1"/>
  <c r="G401" i="1"/>
  <c r="H401" i="1"/>
  <c r="F535" i="4"/>
  <c r="D640" i="4"/>
  <c r="C529" i="1"/>
  <c r="G303" i="1"/>
  <c r="H303" i="1"/>
  <c r="H78" i="1"/>
  <c r="G78" i="1"/>
  <c r="G368" i="1"/>
  <c r="H368" i="1"/>
  <c r="G349" i="1"/>
  <c r="H349" i="1"/>
  <c r="G1431" i="1"/>
  <c r="H1431" i="1"/>
  <c r="H1278" i="1"/>
  <c r="G1278" i="1"/>
  <c r="G344" i="9"/>
  <c r="E344" i="9" s="1"/>
  <c r="B344" i="9" s="1"/>
  <c r="F152" i="4"/>
  <c r="H18" i="3"/>
  <c r="D299" i="4"/>
  <c r="C148" i="1"/>
  <c r="D639" i="4"/>
  <c r="F430" i="4"/>
  <c r="C424" i="1"/>
  <c r="H473" i="1"/>
  <c r="G473" i="1"/>
  <c r="F251" i="5"/>
  <c r="H25" i="3"/>
  <c r="C1255" i="1"/>
  <c r="H485" i="1"/>
  <c r="G485" i="1"/>
  <c r="H198" i="1"/>
  <c r="G198" i="1"/>
  <c r="H1182" i="1"/>
  <c r="G1182" i="1"/>
  <c r="H316" i="1"/>
  <c r="G316" i="1"/>
  <c r="H578" i="1"/>
  <c r="G578" i="1"/>
  <c r="H530" i="1"/>
  <c r="G530" i="1"/>
  <c r="H1140" i="1"/>
  <c r="G1140" i="1"/>
  <c r="H591" i="1"/>
  <c r="G591" i="1"/>
  <c r="E418" i="4"/>
  <c r="D413" i="1" s="1"/>
  <c r="D355" i="1"/>
  <c r="E422" i="4"/>
  <c r="F422" i="4" s="1"/>
  <c r="D2" i="1"/>
  <c r="H2" i="1" s="1"/>
  <c r="I17" i="3"/>
  <c r="H623" i="1"/>
  <c r="G623" i="1"/>
  <c r="E417" i="4"/>
  <c r="D412" i="1" s="1"/>
  <c r="G226" i="1"/>
  <c r="H226" i="1"/>
  <c r="D176" i="5"/>
  <c r="G306" i="9" s="1"/>
  <c r="E306" i="9" s="1"/>
  <c r="B306" i="9" s="1"/>
  <c r="H24" i="3"/>
  <c r="F177" i="5"/>
  <c r="C1181" i="1"/>
  <c r="H460" i="1"/>
  <c r="G460" i="1"/>
  <c r="D643" i="4"/>
  <c r="C417" i="1"/>
  <c r="G1510" i="1"/>
  <c r="H1510" i="1"/>
  <c r="I31" i="3"/>
  <c r="D1537" i="1"/>
  <c r="D418" i="4"/>
  <c r="F360" i="4"/>
  <c r="C355" i="1"/>
  <c r="G39" i="1"/>
  <c r="H39" i="1"/>
  <c r="E639" i="4"/>
  <c r="D633" i="1" s="1"/>
  <c r="D424" i="1"/>
  <c r="E640" i="4"/>
  <c r="D634" i="1" s="1"/>
  <c r="H1207" i="1"/>
  <c r="G1207" i="1"/>
  <c r="G1525" i="1"/>
  <c r="H1525" i="1"/>
  <c r="I40" i="3"/>
  <c r="C1622" i="1"/>
  <c r="H11" i="3" s="1"/>
  <c r="G343" i="9"/>
  <c r="E343" i="9" s="1"/>
  <c r="H642" i="1"/>
  <c r="G642" i="1"/>
  <c r="D417" i="4"/>
  <c r="H1012" i="1"/>
  <c r="G1012" i="1"/>
  <c r="H356" i="1"/>
  <c r="G356" i="1"/>
  <c r="H1075" i="1"/>
  <c r="G1075" i="1"/>
  <c r="H1017" i="1"/>
  <c r="G1017" i="1"/>
  <c r="H121" i="1"/>
  <c r="G121" i="1"/>
  <c r="H31" i="3"/>
  <c r="F141" i="6"/>
  <c r="C1537" i="1"/>
  <c r="H9" i="3" s="1"/>
  <c r="E299" i="4"/>
  <c r="I18" i="3"/>
  <c r="D148" i="1"/>
  <c r="G217" i="1"/>
  <c r="H217" i="1"/>
  <c r="G1621" i="1"/>
  <c r="H1621" i="1"/>
  <c r="H641" i="1"/>
  <c r="G641" i="1"/>
  <c r="E6" i="5"/>
  <c r="H1152" i="1"/>
  <c r="G1152" i="1"/>
  <c r="G269" i="1"/>
  <c r="H269" i="1"/>
  <c r="H23" i="3"/>
  <c r="F69" i="5"/>
  <c r="C1074" i="1"/>
  <c r="H425" i="1"/>
  <c r="G425" i="1"/>
  <c r="G1485" i="1"/>
  <c r="H1485" i="1"/>
  <c r="H565" i="1"/>
  <c r="G565" i="1"/>
  <c r="G299" i="9" l="1"/>
  <c r="I9" i="3"/>
  <c r="K3" i="9"/>
  <c r="E301" i="4"/>
  <c r="D297" i="1" s="1"/>
  <c r="E423" i="4"/>
  <c r="E424" i="4" s="1"/>
  <c r="D419" i="1" s="1"/>
  <c r="D295" i="1"/>
  <c r="E643" i="4"/>
  <c r="F643" i="4" s="1"/>
  <c r="D417" i="1"/>
  <c r="G417" i="1" s="1"/>
  <c r="F640" i="4"/>
  <c r="C634" i="1"/>
  <c r="H1074" i="1"/>
  <c r="G1074" i="1"/>
  <c r="H299" i="9"/>
  <c r="D1011" i="1"/>
  <c r="G1011" i="1" s="1"/>
  <c r="F417" i="4"/>
  <c r="C412" i="1"/>
  <c r="H1622" i="1"/>
  <c r="G1622" i="1"/>
  <c r="G355" i="1"/>
  <c r="H355" i="1"/>
  <c r="H417" i="1"/>
  <c r="G2" i="1"/>
  <c r="H1255" i="1"/>
  <c r="G1255" i="1"/>
  <c r="G148" i="1"/>
  <c r="H148" i="1"/>
  <c r="F418" i="4"/>
  <c r="C413" i="1"/>
  <c r="H1181" i="1"/>
  <c r="G1181" i="1"/>
  <c r="N3" i="9"/>
  <c r="G1537" i="1"/>
  <c r="H1537" i="1"/>
  <c r="B343" i="9"/>
  <c r="E342" i="9"/>
  <c r="I11" i="3" s="1"/>
  <c r="C637" i="1"/>
  <c r="F639" i="4"/>
  <c r="C633" i="1"/>
  <c r="F176" i="5"/>
  <c r="C1180" i="1"/>
  <c r="E300" i="4"/>
  <c r="D296" i="1" s="1"/>
  <c r="H424" i="1"/>
  <c r="G424" i="1"/>
  <c r="D301" i="4"/>
  <c r="F299" i="4"/>
  <c r="C295" i="1"/>
  <c r="D423" i="4"/>
  <c r="D300" i="4"/>
  <c r="H529" i="1"/>
  <c r="G529" i="1"/>
  <c r="F6" i="5"/>
  <c r="E299" i="9" l="1"/>
  <c r="B299" i="9" s="1"/>
  <c r="H8" i="3"/>
  <c r="M3" i="9" s="1"/>
  <c r="H295" i="1"/>
  <c r="G295" i="1"/>
  <c r="H633" i="1"/>
  <c r="G633" i="1"/>
  <c r="H634" i="1"/>
  <c r="G634" i="1"/>
  <c r="D637" i="1"/>
  <c r="C296" i="1"/>
  <c r="F300" i="4"/>
  <c r="F301" i="4"/>
  <c r="C297" i="1"/>
  <c r="H1180" i="1"/>
  <c r="G1180" i="1"/>
  <c r="H637" i="1"/>
  <c r="G637" i="1"/>
  <c r="H1011" i="1"/>
  <c r="D425" i="4"/>
  <c r="F423" i="4"/>
  <c r="D644" i="4"/>
  <c r="C418" i="1"/>
  <c r="G20" i="9"/>
  <c r="E20" i="9" s="1"/>
  <c r="B20" i="9" s="1"/>
  <c r="D424" i="4"/>
  <c r="G413" i="1"/>
  <c r="H413" i="1"/>
  <c r="H412" i="1"/>
  <c r="G412" i="1"/>
  <c r="H20" i="9"/>
  <c r="E644" i="4"/>
  <c r="E645" i="4" s="1"/>
  <c r="E425" i="4"/>
  <c r="D420" i="1" s="1"/>
  <c r="D418" i="1"/>
  <c r="F425" i="4" l="1"/>
  <c r="C420" i="1"/>
  <c r="D639" i="1"/>
  <c r="E646" i="4"/>
  <c r="E649" i="4" s="1"/>
  <c r="D638" i="1"/>
  <c r="H418" i="1"/>
  <c r="G418" i="1"/>
  <c r="G296" i="1"/>
  <c r="H296" i="1"/>
  <c r="D646" i="4"/>
  <c r="F644" i="4"/>
  <c r="C638" i="1"/>
  <c r="D645" i="4"/>
  <c r="H297" i="1"/>
  <c r="G297" i="1"/>
  <c r="F424" i="4"/>
  <c r="C419" i="1"/>
  <c r="G334" i="9"/>
  <c r="H334" i="9"/>
  <c r="H419" i="1" l="1"/>
  <c r="G419" i="1"/>
  <c r="D650" i="4"/>
  <c r="F646" i="4"/>
  <c r="C640" i="1"/>
  <c r="I19" i="3"/>
  <c r="D643" i="1"/>
  <c r="F645" i="4"/>
  <c r="D649" i="4"/>
  <c r="C639" i="1"/>
  <c r="H420" i="1"/>
  <c r="G420" i="1"/>
  <c r="E334" i="9"/>
  <c r="H638" i="1"/>
  <c r="G638" i="1"/>
  <c r="D640" i="1"/>
  <c r="E650" i="4"/>
  <c r="H20" i="3" l="1"/>
  <c r="F650" i="4"/>
  <c r="C644" i="1"/>
  <c r="H639" i="1"/>
  <c r="G639" i="1"/>
  <c r="D644" i="1"/>
  <c r="H7" i="3" s="1"/>
  <c r="I20" i="3"/>
  <c r="G297" i="9"/>
  <c r="E297" i="9" s="1"/>
  <c r="B297" i="9" s="1"/>
  <c r="B334" i="9"/>
  <c r="E298" i="9"/>
  <c r="I8" i="3" s="1"/>
  <c r="H19" i="3"/>
  <c r="F649" i="4"/>
  <c r="C643" i="1"/>
  <c r="H640" i="1"/>
  <c r="G640" i="1"/>
  <c r="J3" i="9" l="1"/>
  <c r="H644" i="1"/>
  <c r="G644" i="1"/>
  <c r="H643" i="1"/>
  <c r="G643" i="1"/>
  <c r="L293" i="9" l="1"/>
  <c r="F293" i="9" s="1"/>
  <c r="H295" i="9"/>
  <c r="G295" i="9"/>
  <c r="H22" i="9"/>
  <c r="G18" i="9"/>
  <c r="M15" i="9"/>
  <c r="I12" i="9"/>
  <c r="K10" i="9"/>
  <c r="J7" i="9"/>
  <c r="H21" i="9"/>
  <c r="I17" i="9"/>
  <c r="J11" i="9"/>
  <c r="I8" i="9"/>
  <c r="K7" i="9"/>
  <c r="G16" i="9"/>
  <c r="K6" i="9"/>
  <c r="J12" i="9"/>
  <c r="I9" i="9"/>
  <c r="H18" i="9"/>
  <c r="H17" i="9"/>
  <c r="L16" i="9"/>
  <c r="K11" i="9"/>
  <c r="J17" i="9"/>
  <c r="J9" i="9"/>
  <c r="K5" i="9"/>
  <c r="J10" i="9"/>
  <c r="J6" i="9"/>
  <c r="I11" i="9"/>
  <c r="I5" i="9"/>
  <c r="I6" i="9"/>
  <c r="I7" i="9"/>
  <c r="K13" i="9"/>
  <c r="G17" i="9"/>
  <c r="H16" i="9"/>
  <c r="K8" i="9"/>
  <c r="J13" i="9"/>
  <c r="G22" i="9"/>
  <c r="M16" i="9"/>
  <c r="H15" i="9"/>
  <c r="I13" i="9"/>
  <c r="J5" i="9"/>
  <c r="G21" i="9"/>
  <c r="L15" i="9"/>
  <c r="G15" i="9"/>
  <c r="K12" i="9"/>
  <c r="J8" i="9"/>
  <c r="K9" i="9"/>
  <c r="E21" i="9" l="1"/>
  <c r="B21" i="9" s="1"/>
  <c r="E13" i="9"/>
  <c r="B13" i="9" s="1"/>
  <c r="E11" i="9"/>
  <c r="B11" i="9" s="1"/>
  <c r="E295" i="9"/>
  <c r="B295" i="9" s="1"/>
  <c r="E15" i="9"/>
  <c r="F15" i="9"/>
  <c r="E7" i="9"/>
  <c r="B7" i="9" s="1"/>
  <c r="E16" i="9"/>
  <c r="E12" i="9"/>
  <c r="B12" i="9" s="1"/>
  <c r="E6" i="9"/>
  <c r="B6" i="9" s="1"/>
  <c r="E10" i="9"/>
  <c r="B10" i="9" s="1"/>
  <c r="E9" i="9"/>
  <c r="B9" i="9" s="1"/>
  <c r="E22" i="9"/>
  <c r="B22" i="9" s="1"/>
  <c r="E17" i="9"/>
  <c r="B17" i="9" s="1"/>
  <c r="E5" i="9"/>
  <c r="F16" i="9"/>
  <c r="E8" i="9"/>
  <c r="B8" i="9" s="1"/>
  <c r="E18" i="9"/>
  <c r="B18" i="9" s="1"/>
  <c r="B293" i="9"/>
  <c r="F23" i="9"/>
  <c r="E23" i="9" l="1"/>
  <c r="I7" i="3" s="1"/>
  <c r="B15" i="9"/>
  <c r="B16" i="9"/>
  <c r="B5" i="9"/>
  <c r="E4" i="9"/>
  <c r="F14" i="9"/>
  <c r="F3" i="9" s="1"/>
  <c r="E14" i="9"/>
  <c r="I13" i="3" s="1"/>
  <c r="E3" i="9" l="1"/>
</calcChain>
</file>

<file path=xl/sharedStrings.xml><?xml version="1.0" encoding="utf-8"?>
<sst xmlns="http://schemas.openxmlformats.org/spreadsheetml/2006/main" count="4733" uniqueCount="3656">
  <si>
    <t>Obveznik:</t>
  </si>
  <si>
    <t>8086 - DOM ZA STARIJE OSOBE LOVRET</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</si>
  <si>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</si>
  <si>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</si>
  <si>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</si>
  <si>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</si>
  <si>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</si>
  <si>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</si>
  <si>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</si>
  <si>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</si>
  <si>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</si>
  <si>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</si>
  <si>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</si>
  <si>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</si>
  <si>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</si>
  <si>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</si>
  <si>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</si>
  <si>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</si>
  <si>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</si>
  <si>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</si>
  <si>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</si>
  <si>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</si>
  <si>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</si>
  <si>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</si>
  <si>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</si>
  <si>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</si>
  <si>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</si>
  <si>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</si>
  <si>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</si>
  <si>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</si>
  <si>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</si>
  <si>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</si>
  <si>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</si>
  <si>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</si>
  <si>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</si>
  <si>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</si>
  <si>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</si>
  <si>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</si>
  <si>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</si>
  <si>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</si>
  <si>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</si>
  <si>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</si>
  <si>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</si>
  <si>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</si>
  <si>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</si>
  <si>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</si>
  <si>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</si>
  <si>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</si>
  <si>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</si>
  <si>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</si>
  <si>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</si>
  <si>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</si>
  <si>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</si>
  <si>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</si>
  <si>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</si>
  <si>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</si>
  <si>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</si>
  <si>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</si>
  <si>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</si>
  <si>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</si>
  <si>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</si>
  <si>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</si>
  <si>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</si>
  <si>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</si>
  <si>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</si>
  <si>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</si>
  <si>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</si>
  <si>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</si>
  <si>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</si>
  <si>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</si>
  <si>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</si>
  <si>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</si>
  <si>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</si>
  <si>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</si>
  <si>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</si>
  <si>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</si>
  <si>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</si>
  <si>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</si>
  <si>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</si>
  <si>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</si>
  <si>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</si>
  <si>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</si>
  <si>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</si>
  <si>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</si>
  <si>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</si>
  <si>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</si>
  <si>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</si>
  <si>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</si>
  <si>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</si>
  <si>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</si>
  <si>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</si>
  <si>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</si>
  <si>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</si>
  <si>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</si>
  <si>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</si>
  <si>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</si>
  <si>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</si>
  <si>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</si>
  <si>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</si>
  <si>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</si>
  <si>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</si>
  <si>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</si>
  <si>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</si>
  <si>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</si>
  <si>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</si>
  <si>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</si>
  <si>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</si>
  <si>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</si>
  <si>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</si>
  <si>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</si>
  <si>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</si>
  <si>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</si>
  <si>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</si>
  <si>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</si>
  <si>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</si>
  <si>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</si>
  <si>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</si>
  <si>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</si>
  <si>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</si>
  <si>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</si>
  <si>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</si>
  <si>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</si>
  <si>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</si>
  <si>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</si>
  <si>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</si>
  <si>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</si>
  <si>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</si>
  <si>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</si>
  <si>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</si>
  <si>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</si>
  <si>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</si>
  <si>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</si>
  <si>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</si>
  <si>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</si>
  <si>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</si>
  <si>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</si>
  <si>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</si>
  <si>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</si>
  <si>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</si>
  <si>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</si>
  <si>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</si>
  <si>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</si>
  <si>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</si>
  <si>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</si>
  <si>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</si>
  <si>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</si>
  <si>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</si>
  <si>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</si>
  <si>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</si>
  <si>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</si>
  <si>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</si>
  <si>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</si>
  <si>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</si>
  <si>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</si>
  <si>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</si>
  <si>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</si>
  <si>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</si>
  <si>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</si>
  <si>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</si>
  <si>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</si>
  <si>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</si>
  <si>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</si>
  <si>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</si>
  <si>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</si>
  <si>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</si>
  <si>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</si>
  <si>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</si>
  <si>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</si>
  <si>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</si>
  <si>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</si>
  <si>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</si>
  <si>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</si>
  <si>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</si>
  <si>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</si>
  <si>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</si>
  <si>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</si>
  <si>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</si>
  <si>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</si>
  <si>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</si>
  <si>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</si>
  <si>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</si>
  <si>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</si>
  <si>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</si>
  <si>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</si>
  <si>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</si>
  <si>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</si>
  <si>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</si>
  <si>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</si>
  <si>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</si>
  <si>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</si>
  <si>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</si>
  <si>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</si>
  <si>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</si>
  <si>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</si>
  <si>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</si>
  <si>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</si>
  <si>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</si>
  <si>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</si>
  <si>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</si>
  <si>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</si>
  <si>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</si>
  <si>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</si>
  <si>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</si>
  <si>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</si>
  <si>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</si>
  <si>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</si>
  <si>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</si>
  <si>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</si>
  <si>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</si>
  <si>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</si>
  <si>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</si>
  <si>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</si>
  <si>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</si>
  <si>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</si>
  <si>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</si>
  <si>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</si>
  <si>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</si>
  <si>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</si>
  <si>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</si>
  <si>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</si>
  <si>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</si>
  <si>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</si>
  <si>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</si>
  <si>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</si>
  <si>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</si>
  <si>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</si>
  <si>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</si>
  <si>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</si>
  <si>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</si>
  <si>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</si>
  <si>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</si>
  <si>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</si>
  <si>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</si>
  <si>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</si>
  <si>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</si>
  <si>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</si>
  <si>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</si>
  <si>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</si>
  <si>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</si>
  <si>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</si>
  <si>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</si>
  <si>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</si>
  <si>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</si>
  <si>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</si>
  <si>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</si>
  <si>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</si>
  <si>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</si>
  <si>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</si>
  <si>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</si>
  <si>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</si>
  <si>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</si>
  <si>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</si>
  <si>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</si>
  <si>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</si>
  <si>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</si>
  <si>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</si>
  <si>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</si>
  <si>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</si>
  <si>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</si>
  <si>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</si>
  <si>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</si>
  <si>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</si>
  <si>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</si>
  <si>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</si>
  <si>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</si>
  <si>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</si>
  <si>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</si>
  <si>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</si>
  <si>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</si>
  <si>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</si>
  <si>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</si>
  <si>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</si>
  <si>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</si>
  <si>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</si>
  <si>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</si>
  <si>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</si>
  <si>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</si>
  <si>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</si>
  <si>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</si>
  <si>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</si>
  <si>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</si>
  <si>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</si>
  <si>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</si>
  <si>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</si>
  <si>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</si>
  <si>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</si>
  <si>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</si>
  <si>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</si>
  <si>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</si>
  <si>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</si>
  <si>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</si>
  <si>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</si>
  <si>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</si>
  <si>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</si>
  <si>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</si>
  <si>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</si>
  <si>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</si>
  <si>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</si>
  <si>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</si>
  <si>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</si>
  <si>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</si>
  <si>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</si>
  <si>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</si>
  <si>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</si>
  <si>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</si>
  <si>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</si>
  <si>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</si>
  <si>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</si>
  <si>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</si>
  <si>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</si>
  <si>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</si>
  <si>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</si>
  <si>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</si>
  <si>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</si>
  <si>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</si>
  <si>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</si>
  <si>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</si>
  <si>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</si>
  <si>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</si>
  <si>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</si>
  <si>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</si>
  <si>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</si>
  <si>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</si>
  <si>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</si>
  <si>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</si>
  <si>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</si>
  <si>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</si>
  <si>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</si>
  <si>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</si>
  <si>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</si>
  <si>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</si>
  <si>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</si>
  <si>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</si>
  <si>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</si>
  <si>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</si>
  <si>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</si>
  <si>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</si>
  <si>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</si>
  <si>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</si>
  <si>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</si>
  <si>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</si>
  <si>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</si>
  <si>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</si>
  <si>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</si>
  <si>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</si>
  <si>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</si>
  <si>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</si>
  <si>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</si>
  <si>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</si>
  <si>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</si>
  <si>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</si>
  <si>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</si>
  <si>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</si>
  <si>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</si>
  <si>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</si>
  <si>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</si>
  <si>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</si>
  <si>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</si>
  <si>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</si>
  <si>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</si>
  <si>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</si>
  <si>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</si>
  <si>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</si>
  <si>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</si>
  <si>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</si>
  <si>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</si>
  <si>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</si>
  <si>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</si>
  <si>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</si>
  <si>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</si>
  <si>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</si>
  <si>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</si>
  <si>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</si>
  <si>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</si>
  <si>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</si>
  <si>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</si>
  <si>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</si>
  <si>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</si>
  <si>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</si>
  <si>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</si>
  <si>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</si>
  <si>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</si>
  <si>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</si>
  <si>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</si>
  <si>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</si>
  <si>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</si>
  <si>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</si>
  <si>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</si>
  <si>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</si>
  <si>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</si>
  <si>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</si>
  <si>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</si>
  <si>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</si>
  <si>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</si>
  <si>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</si>
  <si>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</si>
  <si>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</si>
  <si>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</si>
  <si>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</si>
  <si>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</si>
  <si>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</si>
  <si>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</si>
  <si>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</si>
  <si>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</si>
  <si>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</si>
  <si>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</si>
  <si>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</si>
  <si>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</si>
  <si>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</si>
  <si>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</si>
  <si>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</si>
  <si>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</si>
  <si>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</si>
  <si>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</si>
  <si>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</si>
  <si>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</si>
  <si>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</si>
  <si>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</si>
  <si>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</si>
  <si>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</si>
  <si>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</si>
  <si>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</si>
  <si>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</si>
  <si>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</si>
  <si>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</si>
  <si>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</si>
  <si>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</si>
  <si>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</si>
  <si>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</si>
  <si>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</si>
  <si>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</si>
  <si>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</si>
  <si>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</si>
  <si>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</si>
  <si>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</si>
  <si>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</si>
  <si>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</si>
  <si>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</si>
  <si>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</si>
  <si>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</si>
  <si>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</si>
  <si>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</si>
  <si>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</si>
  <si>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</si>
  <si>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</si>
  <si>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</si>
  <si>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</si>
  <si>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</si>
  <si>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</si>
  <si>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</si>
  <si>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</si>
  <si>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</si>
  <si>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</si>
  <si>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</si>
  <si>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</si>
  <si>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</si>
  <si>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</si>
  <si>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</si>
  <si>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</si>
  <si>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</si>
  <si>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</si>
  <si>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</si>
  <si>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</si>
  <si>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</si>
  <si>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</si>
  <si>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</si>
  <si>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</si>
  <si>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</si>
  <si>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</si>
  <si>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</si>
  <si>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</si>
  <si>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</si>
  <si>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</si>
  <si>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</si>
  <si>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</si>
  <si>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</si>
  <si>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</si>
  <si>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</si>
  <si>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</si>
  <si>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</si>
  <si>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</si>
  <si>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</si>
  <si>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</si>
  <si>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</si>
  <si>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</si>
  <si>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</si>
  <si>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</si>
  <si>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</si>
  <si>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</si>
  <si>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</si>
  <si>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</si>
  <si>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</si>
  <si>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</si>
  <si>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</si>
  <si>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</si>
  <si>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</si>
  <si>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</si>
  <si>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</si>
  <si>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</si>
  <si>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</si>
  <si>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</si>
  <si>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</si>
  <si>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</si>
  <si>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</si>
  <si>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</si>
  <si>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</si>
  <si>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</si>
  <si>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</si>
  <si>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</si>
  <si>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</si>
  <si>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</si>
  <si>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</si>
  <si>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</si>
  <si>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</si>
  <si>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</si>
  <si>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</si>
  <si>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</si>
  <si>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</si>
  <si>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</si>
  <si>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</si>
  <si>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</si>
  <si>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</si>
  <si>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</si>
  <si>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</si>
  <si>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</si>
  <si>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</si>
  <si>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</si>
  <si>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</si>
  <si>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</si>
  <si>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</si>
  <si>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</si>
  <si>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</si>
  <si>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</si>
  <si>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</si>
  <si>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</si>
  <si>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</si>
  <si>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</si>
  <si>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</si>
  <si>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</si>
  <si>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</si>
  <si>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</si>
  <si>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</si>
  <si>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</si>
  <si>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</si>
  <si>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</si>
  <si>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</si>
  <si>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</si>
  <si>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</si>
  <si>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</si>
  <si>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</si>
  <si>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</si>
  <si>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</si>
  <si>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</si>
  <si>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</si>
  <si>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</si>
  <si>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</si>
  <si>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</si>
  <si>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</si>
  <si>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</si>
  <si>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</si>
  <si>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</si>
  <si>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</si>
  <si>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</si>
  <si>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</si>
  <si>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</si>
  <si>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</si>
  <si>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</si>
  <si>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</si>
  <si>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</si>
  <si>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</si>
  <si>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</si>
  <si>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</si>
  <si>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</si>
  <si>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</si>
  <si>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</si>
  <si>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</si>
  <si>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</si>
  <si>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</si>
  <si>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</si>
  <si>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</si>
  <si>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</si>
  <si>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</si>
  <si>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</si>
  <si>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</si>
  <si>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</si>
  <si>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</si>
  <si>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</si>
  <si>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</si>
  <si>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</si>
  <si>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</si>
  <si>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</si>
  <si>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</si>
  <si>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</si>
  <si>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</si>
  <si>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</si>
  <si>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</si>
  <si>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</si>
  <si>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</si>
  <si>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</si>
  <si>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</si>
  <si>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</si>
  <si>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</si>
  <si>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</si>
  <si>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</si>
  <si>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</si>
  <si>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</si>
  <si>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</si>
  <si>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</si>
  <si>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</si>
  <si>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</si>
  <si>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</si>
  <si>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</si>
  <si>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</si>
  <si>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</si>
  <si>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</si>
  <si>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</si>
  <si>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</si>
  <si>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</si>
  <si>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</si>
  <si>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</si>
  <si>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</si>
  <si>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</si>
  <si>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</si>
  <si>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</si>
  <si>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</si>
  <si>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</si>
  <si>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</si>
  <si>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</si>
  <si>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</si>
  <si>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</si>
  <si>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</si>
  <si>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</si>
  <si>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</si>
  <si>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</si>
  <si>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</si>
  <si>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</si>
  <si>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</si>
  <si>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</si>
  <si>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</si>
  <si>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</si>
  <si>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</si>
  <si>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</si>
  <si>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</si>
  <si>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</si>
  <si>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</si>
  <si>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</si>
  <si>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</si>
  <si>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</si>
  <si>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</si>
  <si>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</si>
  <si>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</si>
  <si>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</si>
  <si>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</si>
  <si>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</si>
  <si>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</si>
  <si>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</si>
  <si>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</si>
  <si>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</si>
  <si>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</si>
  <si>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</si>
  <si>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</si>
  <si>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</si>
  <si>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</si>
  <si>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</si>
  <si>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</si>
  <si>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</si>
  <si>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</si>
  <si>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</si>
  <si>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</si>
  <si>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</si>
  <si>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</si>
  <si>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</si>
  <si>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</si>
  <si>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</si>
  <si>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</si>
  <si>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</si>
  <si>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</si>
  <si>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</si>
  <si>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</si>
  <si>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</si>
  <si>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</si>
  <si>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</si>
  <si>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</si>
  <si>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</si>
  <si>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</si>
  <si>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</si>
  <si>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</si>
  <si>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</si>
  <si>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</si>
  <si>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</si>
  <si>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</si>
  <si>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</si>
  <si>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</si>
  <si>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</si>
  <si>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</si>
  <si>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</si>
  <si>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</si>
  <si>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</si>
  <si>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</si>
  <si>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</si>
  <si>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</si>
  <si>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</si>
  <si>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</si>
  <si>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</si>
  <si>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</si>
  <si>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</si>
  <si>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</si>
  <si>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</si>
  <si>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</si>
  <si>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</si>
  <si>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</si>
  <si>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</si>
  <si>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</si>
  <si>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</si>
  <si>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</si>
  <si>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</si>
  <si>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</si>
  <si>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</si>
  <si>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</si>
  <si>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</si>
  <si>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</si>
  <si>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</si>
  <si>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</si>
  <si>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</si>
  <si>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</si>
  <si>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</si>
  <si>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</si>
  <si>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</si>
  <si>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</si>
  <si>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</si>
  <si>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</si>
  <si>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</si>
  <si>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</si>
  <si>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</si>
  <si>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</si>
  <si>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</si>
  <si>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</si>
  <si>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</si>
  <si>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</si>
  <si>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</si>
  <si>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</si>
  <si>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</si>
  <si>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</si>
  <si>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</si>
  <si>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</si>
  <si>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</si>
  <si>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</si>
  <si>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</si>
  <si>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</si>
  <si>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</si>
  <si>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</si>
  <si>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</si>
  <si>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</si>
  <si>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</si>
  <si>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</si>
  <si>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</si>
  <si>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</si>
  <si>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</si>
  <si>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</si>
  <si>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</si>
  <si>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</si>
  <si>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</si>
  <si>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</si>
  <si>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</si>
  <si>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</si>
  <si>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</si>
  <si>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</si>
  <si>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</si>
  <si>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</si>
  <si>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</si>
  <si>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</si>
  <si>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</si>
  <si>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</si>
  <si>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</si>
  <si>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</si>
  <si>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</si>
  <si>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</si>
  <si>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</si>
  <si>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</si>
  <si>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</si>
  <si>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</si>
  <si>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</si>
  <si>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</si>
  <si>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</si>
  <si>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</si>
  <si>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</si>
  <si>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</si>
  <si>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</si>
  <si>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</si>
  <si>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</si>
  <si>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</si>
  <si>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</si>
  <si>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</si>
  <si>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</si>
  <si>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</si>
  <si>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</si>
  <si>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</si>
  <si>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</si>
  <si>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</si>
  <si>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</si>
  <si>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</si>
  <si>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</si>
  <si>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</si>
  <si>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</si>
  <si>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</si>
  <si>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</si>
  <si>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</si>
  <si>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</si>
  <si>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</si>
  <si>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</si>
  <si>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</si>
  <si>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</si>
  <si>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</si>
  <si>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</si>
  <si>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</si>
  <si>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</si>
  <si>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</si>
  <si>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</si>
  <si>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</si>
  <si>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</si>
  <si>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</si>
  <si>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</si>
  <si>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</si>
  <si>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</si>
  <si>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</si>
  <si>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</si>
  <si>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</si>
  <si>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</si>
  <si>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</si>
  <si>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</si>
  <si>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</si>
  <si>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</si>
  <si>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</si>
  <si>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</si>
  <si>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</si>
  <si>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</si>
  <si>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</si>
  <si>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</si>
  <si>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</si>
  <si>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</si>
  <si>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</si>
  <si>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</si>
  <si>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</si>
  <si>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</si>
  <si>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</si>
  <si>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</si>
  <si>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</si>
  <si>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</si>
  <si>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</si>
  <si>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</si>
  <si>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</si>
  <si>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</si>
  <si>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</si>
  <si>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</si>
  <si>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</si>
  <si>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</si>
  <si>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</si>
  <si>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</si>
  <si>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</si>
  <si>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</si>
  <si>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</si>
  <si>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</si>
  <si>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</si>
  <si>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</si>
  <si>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</si>
  <si>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</si>
  <si>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</si>
  <si>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</si>
  <si>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</si>
  <si>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</si>
  <si>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</si>
  <si>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</si>
  <si>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</si>
  <si>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</si>
  <si>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</si>
  <si>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</si>
  <si>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</si>
  <si>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</si>
  <si>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</si>
  <si>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</si>
  <si>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</si>
  <si>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</si>
  <si>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</si>
  <si>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</si>
  <si>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</si>
  <si>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</si>
  <si>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</si>
  <si>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</si>
  <si>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</si>
  <si>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</si>
  <si>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</si>
  <si>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</si>
  <si>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</si>
  <si>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</si>
  <si>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</si>
  <si>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</si>
  <si>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</si>
  <si>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</si>
  <si>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</si>
  <si>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</si>
  <si>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</si>
  <si>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</si>
  <si>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</si>
  <si>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</si>
  <si>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</si>
  <si>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</si>
  <si>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</si>
  <si>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</si>
  <si>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</si>
  <si>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</si>
  <si>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</si>
  <si>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</si>
  <si>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</si>
  <si>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</si>
  <si>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</si>
  <si>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</si>
  <si>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</si>
  <si>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</si>
  <si>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</si>
  <si>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</si>
  <si>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</si>
  <si>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</si>
  <si>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</si>
  <si>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</si>
  <si>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</si>
  <si>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</si>
  <si>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</si>
  <si>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</si>
  <si>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</si>
  <si>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</si>
  <si>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</si>
  <si>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</si>
  <si>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</si>
  <si>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</si>
  <si>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</si>
  <si>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</si>
  <si>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</si>
  <si>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</si>
  <si>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</si>
  <si>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</si>
  <si>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</si>
  <si>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</si>
  <si>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</si>
  <si>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</si>
  <si>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</si>
  <si>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</si>
  <si>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</si>
  <si>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</si>
  <si>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</si>
  <si>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</si>
  <si>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</si>
  <si>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</si>
  <si>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</si>
  <si>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</si>
  <si>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</si>
  <si>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</si>
  <si>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</si>
  <si>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</si>
  <si>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</si>
  <si>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</si>
  <si>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</si>
  <si>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</si>
  <si>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</si>
  <si>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</si>
  <si>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</si>
  <si>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</si>
  <si>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</si>
  <si>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</si>
  <si>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</si>
  <si>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</si>
  <si>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</si>
  <si>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</si>
  <si>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</si>
  <si>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</si>
  <si>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</si>
  <si>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</si>
  <si>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</si>
  <si>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</si>
  <si>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</si>
  <si>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</si>
  <si>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</si>
  <si>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</si>
  <si>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</si>
  <si>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</si>
  <si>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</si>
  <si>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</si>
  <si>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</si>
  <si>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</si>
  <si>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</si>
  <si>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</si>
  <si>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</si>
  <si>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</si>
  <si>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</si>
  <si>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</si>
  <si>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</si>
  <si>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</si>
  <si>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</si>
  <si>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</si>
  <si>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</si>
  <si>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</si>
  <si>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</si>
  <si>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</si>
  <si>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</si>
  <si>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</si>
  <si>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</si>
  <si>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</si>
  <si>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</si>
  <si>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</si>
  <si>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</si>
  <si>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</si>
  <si>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</si>
  <si>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</si>
  <si>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</si>
  <si>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</si>
  <si>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</si>
  <si>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</si>
  <si>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</si>
  <si>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</si>
  <si>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</si>
  <si>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</si>
  <si>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</si>
  <si>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</si>
  <si>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</si>
  <si>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</si>
  <si>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</si>
  <si>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</si>
  <si>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</si>
  <si>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</si>
  <si>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</si>
  <si>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</si>
  <si>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</si>
  <si>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</si>
  <si>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</si>
  <si>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</si>
  <si>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</si>
  <si>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</si>
  <si>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</si>
  <si>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</si>
  <si>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</si>
  <si>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</si>
  <si>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</si>
  <si>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</si>
  <si>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</si>
  <si>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</si>
  <si>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</si>
  <si>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</si>
  <si>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</si>
  <si>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</si>
  <si>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</si>
  <si>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</si>
  <si>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</si>
  <si>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</si>
  <si>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</si>
  <si>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</si>
  <si>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</si>
  <si>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</si>
  <si>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</si>
  <si>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</si>
  <si>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</si>
  <si>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</si>
  <si>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</si>
  <si>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</si>
  <si>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</si>
  <si>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</si>
  <si>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</si>
  <si>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</si>
  <si>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</si>
  <si>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</si>
  <si>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</si>
  <si>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</si>
  <si>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</si>
  <si>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</si>
  <si>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</si>
  <si>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</si>
  <si>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</si>
  <si>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</si>
  <si>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</si>
  <si>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</si>
  <si>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</si>
  <si>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</si>
  <si>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</si>
  <si>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</si>
  <si>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</si>
  <si>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</si>
  <si>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</si>
  <si>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</si>
  <si>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</si>
  <si>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</si>
  <si>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</si>
  <si>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</si>
  <si>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</si>
  <si>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</si>
  <si>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</si>
  <si>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</si>
  <si>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</si>
  <si>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</si>
  <si>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</si>
  <si>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</si>
  <si>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</si>
  <si>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</si>
  <si>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</si>
  <si>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</si>
  <si>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</si>
  <si>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</si>
  <si>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</si>
  <si>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</si>
  <si>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</si>
  <si>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</si>
  <si>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</si>
  <si>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</si>
  <si>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</si>
  <si>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</si>
  <si>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</si>
  <si>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</si>
  <si>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</si>
  <si>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</si>
  <si>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</si>
  <si>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</si>
  <si>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</si>
  <si>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</si>
  <si>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</si>
  <si>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</si>
  <si>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</si>
  <si>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</si>
  <si>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</si>
  <si>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</si>
  <si>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</si>
  <si>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</si>
  <si>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</si>
  <si>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</si>
  <si>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</si>
  <si>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</si>
  <si>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</si>
  <si>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</si>
  <si>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</si>
  <si>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</si>
  <si>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</si>
  <si>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</si>
  <si>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</si>
  <si>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</si>
  <si>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</si>
  <si>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</si>
  <si>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</si>
  <si>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</si>
  <si>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</si>
  <si>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</si>
  <si>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</si>
  <si>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</si>
  <si>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</si>
  <si>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</si>
  <si>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</si>
  <si>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</si>
  <si>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</si>
  <si>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</si>
  <si>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</si>
  <si>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</si>
  <si>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</si>
  <si>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</si>
  <si>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</si>
  <si>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</si>
  <si>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</si>
  <si>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</si>
  <si>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</si>
  <si>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</si>
  <si>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</si>
  <si>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</si>
  <si>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</si>
  <si>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</si>
  <si>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</si>
  <si>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</si>
  <si>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</si>
  <si>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</si>
  <si>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</si>
  <si>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</si>
  <si>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</si>
  <si>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</si>
  <si>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</si>
  <si>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</si>
  <si>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</si>
  <si>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</si>
  <si>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</si>
  <si>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</si>
  <si>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</si>
  <si>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</si>
  <si>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</si>
  <si>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</si>
  <si>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</si>
  <si>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</si>
  <si>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</si>
  <si>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</si>
  <si>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</si>
  <si>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</si>
  <si>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</si>
  <si>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</si>
  <si>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</si>
  <si>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</si>
  <si>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</si>
  <si>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</si>
  <si>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</si>
  <si>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</si>
  <si>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</si>
  <si>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</si>
  <si>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</si>
  <si>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</si>
  <si>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</si>
  <si>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</si>
  <si>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</si>
  <si>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</si>
  <si>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</si>
  <si>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</si>
  <si>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</si>
  <si>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</si>
  <si>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</si>
  <si>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</si>
  <si>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</si>
  <si>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</si>
  <si>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</si>
  <si>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</si>
  <si>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</si>
  <si>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</si>
  <si>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</si>
  <si>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</si>
  <si>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</si>
  <si>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</si>
  <si>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</si>
  <si>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</si>
  <si>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</si>
  <si>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</si>
  <si>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</si>
  <si>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</si>
  <si>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</si>
  <si>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</si>
  <si>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</si>
  <si>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</si>
  <si>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</si>
  <si>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</si>
  <si>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</si>
  <si>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</si>
  <si>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</si>
  <si>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</si>
  <si>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</si>
  <si>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</si>
  <si>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</si>
  <si>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</si>
  <si>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</si>
  <si>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</si>
  <si>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</si>
  <si>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</si>
  <si>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</si>
  <si>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</si>
  <si>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</si>
  <si>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</si>
  <si>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</si>
  <si>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</si>
  <si>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</si>
  <si>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</si>
  <si>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</si>
  <si>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</si>
  <si>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</si>
  <si>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</si>
  <si>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</si>
  <si>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</si>
  <si>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</si>
  <si>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</si>
  <si>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</si>
  <si>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</si>
  <si>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</si>
  <si>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</si>
  <si>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</si>
  <si>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</si>
  <si>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</si>
  <si>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</si>
  <si>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</si>
  <si>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</si>
  <si>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</si>
  <si>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</si>
  <si>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</si>
  <si>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</si>
  <si>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</si>
  <si>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</si>
  <si>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</si>
  <si>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</si>
  <si>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</si>
  <si>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</si>
  <si>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</si>
  <si>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</si>
  <si>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</si>
  <si>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</si>
  <si>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</si>
  <si>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</si>
  <si>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</si>
  <si>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</si>
  <si>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</si>
  <si>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</si>
  <si>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</si>
  <si>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</si>
  <si>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</si>
  <si>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</si>
  <si>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</si>
  <si>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</si>
  <si>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</si>
  <si>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</si>
  <si>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</si>
  <si>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</si>
  <si>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</si>
  <si>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</si>
  <si>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</si>
  <si>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</si>
  <si>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</si>
  <si>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</si>
  <si>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</si>
  <si>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</si>
  <si>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</si>
  <si>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</si>
  <si>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</si>
  <si>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</si>
  <si>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</si>
  <si>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</si>
  <si>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</si>
  <si>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</si>
  <si>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</si>
  <si>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</si>
  <si>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</si>
  <si>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</si>
  <si>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</si>
  <si>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</si>
  <si>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</si>
  <si>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</si>
  <si>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</si>
  <si>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</si>
  <si>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</si>
  <si>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</si>
  <si>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</si>
  <si>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</si>
  <si>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</si>
  <si>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</si>
  <si>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</si>
  <si>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</si>
  <si>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</si>
  <si>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</si>
  <si>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</si>
  <si>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</si>
  <si>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</si>
  <si>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</si>
  <si>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</si>
  <si>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</si>
  <si>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</si>
  <si>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</si>
  <si>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</si>
  <si>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</si>
  <si>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</si>
  <si>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</si>
  <si>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</si>
  <si>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</si>
  <si>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</si>
  <si>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</si>
  <si>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</si>
  <si>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</si>
  <si>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</si>
  <si>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</si>
  <si>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</si>
  <si>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</si>
  <si>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</si>
  <si>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</si>
  <si>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</si>
  <si>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</si>
  <si>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</si>
  <si>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</si>
  <si>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</si>
  <si>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</si>
  <si>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</si>
  <si>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</si>
  <si>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</si>
  <si>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</si>
  <si>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</si>
  <si>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</si>
  <si>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</si>
  <si>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</si>
  <si>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</si>
  <si>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</si>
  <si>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</si>
  <si>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</si>
  <si>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</si>
  <si>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</si>
  <si>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</si>
  <si>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</si>
  <si>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</si>
  <si>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</si>
  <si>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</si>
  <si>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</si>
  <si>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</si>
  <si>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</si>
  <si>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</si>
  <si>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</si>
  <si>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</si>
  <si>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</si>
  <si>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</si>
  <si>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</si>
  <si>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</si>
  <si>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</si>
  <si>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</si>
  <si>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</si>
  <si>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</si>
  <si>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</si>
  <si>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</si>
  <si>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</si>
  <si>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</si>
  <si>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</si>
  <si>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</si>
  <si>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</si>
  <si>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</si>
  <si>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</si>
  <si>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</si>
  <si>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</si>
  <si>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</si>
  <si>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</si>
  <si>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</si>
  <si>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</si>
  <si>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</si>
  <si>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</si>
  <si>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</si>
  <si>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</si>
  <si>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</si>
  <si>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</si>
  <si>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</si>
  <si>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</si>
  <si>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</si>
  <si>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</si>
  <si>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</si>
  <si>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</si>
  <si>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</si>
  <si>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</si>
  <si>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</si>
  <si>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</si>
  <si>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</si>
  <si>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</si>
  <si>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</si>
  <si>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</si>
  <si>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</si>
  <si>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</si>
  <si>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</si>
  <si>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</si>
  <si>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</si>
  <si>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</si>
  <si>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</si>
  <si>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</si>
  <si>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</si>
  <si>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</si>
  <si>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</si>
  <si>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</si>
  <si>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</si>
  <si>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</si>
  <si>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</si>
  <si>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</si>
  <si>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</si>
  <si>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</si>
  <si>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</si>
  <si>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</si>
  <si>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</si>
  <si>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</si>
  <si>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</si>
  <si>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</si>
  <si>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</si>
  <si>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</si>
  <si>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</si>
  <si>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</si>
  <si>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</si>
  <si>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</si>
  <si>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</si>
  <si>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</si>
  <si>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</si>
  <si>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</si>
  <si>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</si>
  <si>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</si>
  <si>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</si>
  <si>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</si>
  <si>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</si>
  <si>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</si>
  <si>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</si>
  <si>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</si>
  <si>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</si>
  <si>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</si>
  <si>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</si>
  <si>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</si>
  <si>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</si>
  <si>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</si>
  <si>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</si>
  <si>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</si>
  <si>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</si>
  <si>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</si>
  <si>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</si>
  <si>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</si>
  <si>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</si>
  <si>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</si>
  <si>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</si>
  <si>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</si>
  <si>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</si>
  <si>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</si>
  <si>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</si>
  <si>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</si>
  <si>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</si>
  <si>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</si>
  <si>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</si>
  <si>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</si>
  <si>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</si>
  <si>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</si>
  <si>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</si>
  <si>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</si>
  <si>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</si>
  <si>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</si>
  <si>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</si>
  <si>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</si>
  <si>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</si>
  <si>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</si>
  <si>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</si>
  <si>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</si>
  <si>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</si>
  <si>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</si>
  <si>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</si>
  <si>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</si>
  <si>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</si>
  <si>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</si>
  <si>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</si>
  <si>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</si>
  <si>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</si>
  <si>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</si>
  <si>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</si>
  <si>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</si>
  <si>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</si>
  <si>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</si>
  <si>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</si>
  <si>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</si>
  <si>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</si>
  <si>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</si>
  <si>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</si>
  <si>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</si>
  <si>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</si>
  <si>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</si>
  <si>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</si>
  <si>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</si>
  <si>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</si>
  <si>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</si>
  <si>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</si>
  <si>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</si>
  <si>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</si>
  <si>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</si>
  <si>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</si>
  <si>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</si>
  <si>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</si>
  <si>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</si>
  <si>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</si>
  <si>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</si>
  <si>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</si>
  <si>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</si>
  <si>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</si>
  <si>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</si>
  <si>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</si>
  <si>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</si>
  <si>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</si>
  <si>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</si>
  <si>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</si>
  <si>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</si>
  <si>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</si>
  <si>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</si>
  <si>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</si>
  <si>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</si>
  <si>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</si>
  <si>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</si>
  <si>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</si>
  <si>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</si>
  <si>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</si>
  <si>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</si>
  <si>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</si>
  <si>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</si>
  <si>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</si>
  <si>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</si>
  <si>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</si>
  <si>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</si>
  <si>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</si>
  <si>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</si>
  <si>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</si>
  <si>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</si>
  <si>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</si>
  <si>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</si>
  <si>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</si>
  <si>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</si>
  <si>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</si>
  <si>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</si>
  <si>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</si>
  <si>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</si>
  <si>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</si>
  <si>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</si>
  <si>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</si>
  <si>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</si>
  <si>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</si>
  <si>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</si>
  <si>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</si>
  <si>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</si>
  <si>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</si>
  <si>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</si>
  <si>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</si>
  <si>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</si>
  <si>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</si>
  <si>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</si>
  <si>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</si>
  <si>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</si>
  <si>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</si>
  <si>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</si>
  <si>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</si>
  <si>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</si>
  <si>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</si>
  <si>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</si>
  <si>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</si>
  <si>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</si>
  <si>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</si>
  <si>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</si>
  <si>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</si>
  <si>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</si>
  <si>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</si>
  <si>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</si>
  <si>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</si>
  <si>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</si>
  <si>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</si>
  <si>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</si>
  <si>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</si>
  <si>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</si>
  <si>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</si>
  <si>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</si>
  <si>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</si>
  <si>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</si>
  <si>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</si>
  <si>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</si>
  <si>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</si>
  <si>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</si>
  <si>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</si>
  <si>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</si>
  <si>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</si>
  <si>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</si>
  <si>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</si>
  <si>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</si>
  <si>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</si>
  <si>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</si>
  <si>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</si>
  <si>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</si>
  <si>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</si>
  <si>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</si>
  <si>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</si>
  <si>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</si>
  <si>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</si>
  <si>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</si>
  <si>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</si>
  <si>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</si>
  <si>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</si>
  <si>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</si>
  <si>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</si>
  <si>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</si>
  <si>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</si>
  <si>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</si>
  <si>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</si>
  <si>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</si>
  <si>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</si>
  <si>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</si>
  <si>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</si>
  <si>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</si>
  <si>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</si>
  <si>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</si>
  <si>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</si>
  <si>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</si>
  <si>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</si>
  <si>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</si>
  <si>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</si>
  <si>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</si>
  <si>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</si>
  <si>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</si>
  <si>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</si>
  <si>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</si>
  <si>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</si>
  <si>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</si>
  <si>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</si>
  <si>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</si>
  <si>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</si>
  <si>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</si>
  <si>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</si>
  <si>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</si>
  <si>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</si>
  <si>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</si>
  <si>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</si>
  <si>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</si>
  <si>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</si>
  <si>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</si>
  <si>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</si>
  <si>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</si>
  <si>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</si>
  <si>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</si>
  <si>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</si>
  <si>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</si>
  <si>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</si>
  <si>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</si>
  <si>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</si>
  <si>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</si>
  <si>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</si>
  <si>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</si>
  <si>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</si>
  <si>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</si>
  <si>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</si>
  <si>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</si>
  <si>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</si>
  <si>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</si>
  <si>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</si>
  <si>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</si>
  <si>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</si>
  <si>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</si>
  <si>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</si>
  <si>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</si>
  <si>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</si>
  <si>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</si>
  <si>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</si>
  <si>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</si>
  <si>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</si>
  <si>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</si>
  <si>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</si>
  <si>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</si>
  <si>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</si>
  <si>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</si>
  <si>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</si>
  <si>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</si>
  <si>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</si>
  <si>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</si>
  <si>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</si>
  <si>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</si>
  <si>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</si>
  <si>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</si>
  <si>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</si>
  <si>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</si>
  <si>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</si>
  <si>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</si>
  <si>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</si>
  <si>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</si>
  <si>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</si>
  <si>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</si>
  <si>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</si>
  <si>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</si>
  <si>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</si>
  <si>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</si>
  <si>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</si>
  <si>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</si>
  <si>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</si>
  <si>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</si>
  <si>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</si>
  <si>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</si>
  <si>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</si>
  <si>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</si>
  <si>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</si>
  <si>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</si>
  <si>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</si>
  <si>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</si>
  <si>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</si>
  <si>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</si>
  <si>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</si>
  <si>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</si>
  <si>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</si>
  <si>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</si>
  <si>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</si>
  <si>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</si>
  <si>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</si>
  <si>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</si>
  <si>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</si>
  <si>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</si>
  <si>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</si>
  <si>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</si>
  <si>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</si>
  <si>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</si>
  <si>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</si>
  <si>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</si>
  <si>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</si>
  <si>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</si>
  <si>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</si>
  <si>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</si>
  <si>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</si>
  <si>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</si>
  <si>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</si>
  <si>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</si>
  <si>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</si>
  <si>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</si>
  <si>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</si>
  <si>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</si>
  <si>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</si>
  <si>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</si>
  <si>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</si>
  <si>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</si>
  <si>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</si>
  <si>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</si>
  <si>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</si>
  <si>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</si>
  <si>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</si>
  <si>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</si>
  <si>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</si>
  <si>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</si>
  <si>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</si>
  <si>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</si>
  <si>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</si>
  <si>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</si>
  <si>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</si>
  <si>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</si>
  <si>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</si>
  <si>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</si>
  <si>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</si>
  <si>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</si>
  <si>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</si>
  <si>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</si>
  <si>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</si>
  <si>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</si>
  <si>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</si>
  <si>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</si>
  <si>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</si>
  <si>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</si>
  <si>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</si>
  <si>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</si>
  <si>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</si>
  <si>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</si>
  <si>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</si>
  <si>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</si>
  <si>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</si>
  <si>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</si>
  <si>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</si>
  <si>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</si>
  <si>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</si>
  <si>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</si>
  <si>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</si>
  <si>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</si>
  <si>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</si>
  <si>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</si>
  <si>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</si>
  <si>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</si>
  <si>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</si>
  <si>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</si>
  <si>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</si>
  <si>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</si>
  <si>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</si>
  <si>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</si>
  <si>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</si>
  <si>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</si>
  <si>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</si>
  <si>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</si>
  <si>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</si>
  <si>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</si>
  <si>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</si>
  <si>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</si>
  <si>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</si>
  <si>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</si>
  <si>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</si>
  <si>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</si>
  <si>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</si>
  <si>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</si>
  <si>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</si>
  <si>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</si>
  <si>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</si>
  <si>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</si>
  <si>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</si>
  <si>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</si>
  <si>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</si>
  <si>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</si>
  <si>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</si>
  <si>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</si>
  <si>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</si>
  <si>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</si>
  <si>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</si>
  <si>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</si>
  <si>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</si>
  <si>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</si>
  <si>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</si>
  <si>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</si>
  <si>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</si>
  <si>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</si>
  <si>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</si>
  <si>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</si>
  <si>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</si>
  <si>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</si>
  <si>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</si>
  <si>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</si>
  <si>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</si>
  <si>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</si>
  <si>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</si>
  <si>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</si>
  <si>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</si>
  <si>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</si>
  <si>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</si>
  <si>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</si>
  <si>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</si>
  <si>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</si>
  <si>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</si>
  <si>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</si>
  <si>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</si>
  <si>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</si>
  <si>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</si>
  <si>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</si>
  <si>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</si>
  <si>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</si>
  <si>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</si>
  <si>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</si>
  <si>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</si>
  <si>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</si>
  <si>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</si>
  <si>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</si>
  <si>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</si>
  <si>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</si>
  <si>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</si>
  <si>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</si>
  <si>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</si>
  <si>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</si>
  <si>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</si>
  <si>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</si>
  <si>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</si>
  <si>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</si>
  <si>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</si>
  <si>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</si>
  <si>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</si>
  <si>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</si>
  <si>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</si>
  <si>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</si>
  <si>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</si>
  <si>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</si>
  <si>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</si>
  <si>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</si>
  <si>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</si>
  <si>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</si>
  <si>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</si>
  <si>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</si>
  <si>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</si>
  <si>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</si>
  <si>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</si>
  <si>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</si>
  <si>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</si>
  <si>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</si>
  <si>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</si>
  <si>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</si>
  <si>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</si>
  <si>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</si>
  <si>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</si>
  <si>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</si>
  <si>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</si>
  <si>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</si>
  <si>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</si>
  <si>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</si>
  <si>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</si>
  <si>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</si>
  <si>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</si>
  <si>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</si>
  <si>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</si>
  <si>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</si>
  <si>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</si>
  <si>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</si>
  <si>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</si>
  <si>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</si>
  <si>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</si>
  <si>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</si>
  <si>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</si>
  <si>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</si>
  <si>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</si>
  <si>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</si>
  <si>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</si>
  <si>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</si>
  <si>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</si>
  <si>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</si>
  <si>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</si>
  <si>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</si>
  <si>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</si>
  <si>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</si>
  <si>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</si>
  <si>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</si>
  <si>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</si>
  <si>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</si>
  <si>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</si>
  <si>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</si>
  <si>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</si>
  <si>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</si>
  <si>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</si>
  <si>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</si>
  <si>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DOM ZA STARIJE OSOBE LOVRET</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</si>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</sst>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2454512.69</v>
      </c>
      <c r="D2" s="7">
        <f>'PR-RAS'!E6</f>
        <v>2524053.92</v>
      </c>
      <c r="E2" s="7">
        <v>0</v>
      </c>
      <c r="F2" s="7">
        <v>0</v>
      </c>
      <c r="G2" s="8">
        <f t="shared" ref="G2:G274" si="0">(B2/1000)*(C2*1+D2*2)</f>
        <v>7502.6205299999992</v>
      </c>
      <c r="H2" s="8">
        <f t="shared" ref="H2:H274" si="1">ABS(C2-ROUND(C2,0))+ABS(D2-ROUND(D2,0))</f>
        <v>0.39000000013038516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15492.33</v>
      </c>
      <c r="D45" s="2">
        <f>'PR-RAS'!E49</f>
        <v>18550.75</v>
      </c>
      <c r="E45" s="2">
        <v>0</v>
      </c>
      <c r="F45" s="2">
        <v>0</v>
      </c>
      <c r="G45" s="3">
        <f t="shared" si="0"/>
        <v>2314.1285199999998</v>
      </c>
      <c r="H45" s="3">
        <f t="shared" si="1"/>
        <v>0.57999999999992724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15492.33</v>
      </c>
      <c r="D64" s="2">
        <f>'PR-RAS'!E68</f>
        <v>18550.75</v>
      </c>
      <c r="E64" s="2">
        <v>0</v>
      </c>
      <c r="F64" s="2">
        <v>0</v>
      </c>
      <c r="G64" s="3">
        <f t="shared" si="0"/>
        <v>3313.41129</v>
      </c>
      <c r="H64" s="3">
        <f t="shared" si="1"/>
        <v>0.57999999999992724</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351.58</v>
      </c>
      <c r="D65" s="2">
        <f>'PR-RAS'!E69</f>
        <v>652.75</v>
      </c>
      <c r="E65" s="2">
        <v>0</v>
      </c>
      <c r="F65" s="2">
        <v>0</v>
      </c>
      <c r="G65" s="3">
        <f t="shared" si="0"/>
        <v>106.05311999999999</v>
      </c>
      <c r="H65" s="3">
        <f t="shared" si="1"/>
        <v>0.67000000000001592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15140.75</v>
      </c>
      <c r="D66" s="2">
        <f>'PR-RAS'!E70</f>
        <v>17898</v>
      </c>
      <c r="E66" s="2">
        <v>0</v>
      </c>
      <c r="F66" s="2">
        <v>0</v>
      </c>
      <c r="G66" s="3">
        <f t="shared" si="0"/>
        <v>3310.8887500000001</v>
      </c>
      <c r="H66" s="3">
        <f t="shared" si="1"/>
        <v>0.25</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81.37</v>
      </c>
      <c r="D78" s="2">
        <f>'PR-RAS'!E82</f>
        <v>40.49</v>
      </c>
      <c r="E78" s="2">
        <v>0</v>
      </c>
      <c r="F78" s="2">
        <v>0</v>
      </c>
      <c r="G78" s="3">
        <f t="shared" si="0"/>
        <v>12.500950000000001</v>
      </c>
      <c r="H78" s="3">
        <f t="shared" si="1"/>
        <v>0.86000000000000654</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81.37</v>
      </c>
      <c r="D79" s="2">
        <f>'PR-RAS'!E83</f>
        <v>40.49</v>
      </c>
      <c r="E79" s="2">
        <v>0</v>
      </c>
      <c r="F79" s="2">
        <v>0</v>
      </c>
      <c r="G79" s="3">
        <f t="shared" si="0"/>
        <v>12.663300000000001</v>
      </c>
      <c r="H79" s="3">
        <f t="shared" si="1"/>
        <v>0.86000000000000654</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81.37</v>
      </c>
      <c r="D81" s="2">
        <f>'PR-RAS'!E85</f>
        <v>40.49</v>
      </c>
      <c r="E81" s="2">
        <v>0</v>
      </c>
      <c r="F81" s="2">
        <v>0</v>
      </c>
      <c r="G81" s="3">
        <f t="shared" si="0"/>
        <v>12.988000000000001</v>
      </c>
      <c r="H81" s="3">
        <f t="shared" si="1"/>
        <v>0.86000000000000654</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971077.41</v>
      </c>
      <c r="D102" s="2">
        <f>'PR-RAS'!E106</f>
        <v>1175316.1100000001</v>
      </c>
      <c r="E102" s="2">
        <v>0</v>
      </c>
      <c r="F102" s="2">
        <v>0</v>
      </c>
      <c r="G102" s="3">
        <f t="shared" si="0"/>
        <v>335492.67263000004</v>
      </c>
      <c r="H102" s="3">
        <f t="shared" si="1"/>
        <v>0.52000000013504177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971077.41</v>
      </c>
      <c r="D108" s="2">
        <f>'PR-RAS'!E112</f>
        <v>1175316.1100000001</v>
      </c>
      <c r="E108" s="2">
        <v>0</v>
      </c>
      <c r="F108" s="2">
        <v>0</v>
      </c>
      <c r="G108" s="3">
        <f t="shared" si="0"/>
        <v>355422.93041000003</v>
      </c>
      <c r="H108" s="3">
        <f t="shared" si="1"/>
        <v>0.52000000013504177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971077.41</v>
      </c>
      <c r="D113" s="2">
        <f>'PR-RAS'!E117</f>
        <v>1175316.1100000001</v>
      </c>
      <c r="E113" s="2">
        <v>0</v>
      </c>
      <c r="F113" s="2">
        <v>0</v>
      </c>
      <c r="G113" s="3">
        <f t="shared" si="0"/>
        <v>372031.47856000008</v>
      </c>
      <c r="H113" s="3">
        <f t="shared" si="1"/>
        <v>0.52000000013504177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18740.73</v>
      </c>
      <c r="D121" s="2">
        <f>'PR-RAS'!E125</f>
        <v>5086.0200000000004</v>
      </c>
      <c r="E121" s="2">
        <v>0</v>
      </c>
      <c r="F121" s="2">
        <v>0</v>
      </c>
      <c r="G121" s="3">
        <f t="shared" si="0"/>
        <v>3469.5324000000001</v>
      </c>
      <c r="H121" s="3">
        <f t="shared" si="1"/>
        <v>0.29000000000087311</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18740.73</v>
      </c>
      <c r="D125" s="2">
        <f>'PR-RAS'!E129</f>
        <v>5086.0200000000004</v>
      </c>
      <c r="E125" s="2">
        <v>0</v>
      </c>
      <c r="F125" s="2">
        <v>0</v>
      </c>
      <c r="G125" s="3">
        <f t="shared" si="0"/>
        <v>3585.1834800000001</v>
      </c>
      <c r="H125" s="3">
        <f t="shared" si="1"/>
        <v>0.29000000000087311</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8608.2099999999991</v>
      </c>
      <c r="D126" s="2">
        <f>'PR-RAS'!E130</f>
        <v>5086.0200000000004</v>
      </c>
      <c r="E126" s="2">
        <v>0</v>
      </c>
      <c r="F126" s="2">
        <v>0</v>
      </c>
      <c r="G126" s="3">
        <f t="shared" si="0"/>
        <v>2347.53125</v>
      </c>
      <c r="H126" s="3">
        <f t="shared" si="1"/>
        <v>0.22999999999956344</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10132.52</v>
      </c>
      <c r="D127" s="2">
        <f>'PR-RAS'!E131</f>
        <v>0</v>
      </c>
      <c r="E127" s="2">
        <v>0</v>
      </c>
      <c r="F127" s="2">
        <v>0</v>
      </c>
      <c r="G127" s="3">
        <f t="shared" si="0"/>
        <v>1276.6975200000002</v>
      </c>
      <c r="H127" s="3">
        <f t="shared" si="1"/>
        <v>0.47999999999956344</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1449120.85</v>
      </c>
      <c r="D130" s="2">
        <f>'PR-RAS'!E134</f>
        <v>1325060.55</v>
      </c>
      <c r="E130" s="2">
        <v>0</v>
      </c>
      <c r="F130" s="2">
        <v>0</v>
      </c>
      <c r="G130" s="3">
        <f t="shared" si="0"/>
        <v>528802.21155000001</v>
      </c>
      <c r="H130" s="3">
        <f t="shared" si="1"/>
        <v>0.59999999986030161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1449120.85</v>
      </c>
      <c r="D131" s="2">
        <f>'PR-RAS'!E135</f>
        <v>1325060.55</v>
      </c>
      <c r="E131" s="2">
        <v>0</v>
      </c>
      <c r="F131" s="2">
        <v>0</v>
      </c>
      <c r="G131" s="3">
        <f t="shared" si="0"/>
        <v>532901.45350000006</v>
      </c>
      <c r="H131" s="3">
        <f t="shared" si="1"/>
        <v>0.59999999986030161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1294767.8500000001</v>
      </c>
      <c r="D132" s="2">
        <f>'PR-RAS'!E136</f>
        <v>1265152.25</v>
      </c>
      <c r="E132" s="2">
        <v>0</v>
      </c>
      <c r="F132" s="2">
        <v>0</v>
      </c>
      <c r="G132" s="3">
        <f t="shared" si="0"/>
        <v>501084.47785000002</v>
      </c>
      <c r="H132" s="3">
        <f t="shared" si="1"/>
        <v>0.39999999990686774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154353</v>
      </c>
      <c r="D133" s="2">
        <f>'PR-RAS'!E137</f>
        <v>59908.3</v>
      </c>
      <c r="E133" s="2">
        <v>0</v>
      </c>
      <c r="F133" s="2">
        <v>0</v>
      </c>
      <c r="G133" s="3">
        <f t="shared" si="0"/>
        <v>36190.387199999997</v>
      </c>
      <c r="H133" s="3">
        <f t="shared" si="1"/>
        <v>0.30000000000291038</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2281165.1700000004</v>
      </c>
      <c r="D148" s="2">
        <f>'PR-RAS'!E152</f>
        <v>2511542.1700000004</v>
      </c>
      <c r="E148" s="2">
        <v>0</v>
      </c>
      <c r="F148" s="2">
        <v>0</v>
      </c>
      <c r="G148" s="3">
        <f t="shared" si="0"/>
        <v>1073724.6779700001</v>
      </c>
      <c r="H148" s="3">
        <f t="shared" si="1"/>
        <v>0.34000000078231096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1828052.07</v>
      </c>
      <c r="D149" s="2">
        <f>'PR-RAS'!E153</f>
        <v>2045296.49</v>
      </c>
      <c r="E149" s="2">
        <v>0</v>
      </c>
      <c r="F149" s="2">
        <v>0</v>
      </c>
      <c r="G149" s="3">
        <f t="shared" si="0"/>
        <v>875959.46739999996</v>
      </c>
      <c r="H149" s="3">
        <f t="shared" si="1"/>
        <v>0.56000000005587935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1500937.69</v>
      </c>
      <c r="D150" s="2">
        <f>'PR-RAS'!E154</f>
        <v>1671743.34</v>
      </c>
      <c r="E150" s="2">
        <v>0</v>
      </c>
      <c r="F150" s="2">
        <v>0</v>
      </c>
      <c r="G150" s="3">
        <f t="shared" si="0"/>
        <v>721819.23112999997</v>
      </c>
      <c r="H150" s="3">
        <f t="shared" si="1"/>
        <v>0.65000000013969839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1332127.3</v>
      </c>
      <c r="D151" s="2">
        <f>'PR-RAS'!E155</f>
        <v>1474411.59</v>
      </c>
      <c r="E151" s="2">
        <v>0</v>
      </c>
      <c r="F151" s="2">
        <v>0</v>
      </c>
      <c r="G151" s="3">
        <f t="shared" si="0"/>
        <v>642142.57200000004</v>
      </c>
      <c r="H151" s="3">
        <f t="shared" si="1"/>
        <v>0.7099999999627471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168810.39</v>
      </c>
      <c r="D154" s="2">
        <f>'PR-RAS'!E158</f>
        <v>197331.75</v>
      </c>
      <c r="E154" s="2">
        <v>0</v>
      </c>
      <c r="F154" s="2">
        <v>0</v>
      </c>
      <c r="G154" s="3">
        <f t="shared" si="0"/>
        <v>86211.505170000004</v>
      </c>
      <c r="H154" s="3">
        <f t="shared" si="1"/>
        <v>0.64000000001396984</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80217.8</v>
      </c>
      <c r="D155" s="2">
        <f>'PR-RAS'!E159</f>
        <v>97816.71</v>
      </c>
      <c r="E155" s="2">
        <v>0</v>
      </c>
      <c r="F155" s="2">
        <v>0</v>
      </c>
      <c r="G155" s="3">
        <f t="shared" si="0"/>
        <v>42481.087880000006</v>
      </c>
      <c r="H155" s="3">
        <f t="shared" si="1"/>
        <v>0.48999999999068677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246896.58</v>
      </c>
      <c r="D156" s="2">
        <f>'PR-RAS'!E160</f>
        <v>275736.44</v>
      </c>
      <c r="E156" s="2">
        <v>0</v>
      </c>
      <c r="F156" s="2">
        <v>0</v>
      </c>
      <c r="G156" s="3">
        <f t="shared" si="0"/>
        <v>123747.26629999999</v>
      </c>
      <c r="H156" s="3">
        <f t="shared" si="1"/>
        <v>0.86000000001513399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246896.58</v>
      </c>
      <c r="D158" s="2">
        <f>'PR-RAS'!E162</f>
        <v>275736.44</v>
      </c>
      <c r="E158" s="2">
        <v>0</v>
      </c>
      <c r="F158" s="2">
        <v>0</v>
      </c>
      <c r="G158" s="3">
        <f t="shared" si="0"/>
        <v>125344.00521999999</v>
      </c>
      <c r="H158" s="3">
        <f t="shared" si="1"/>
        <v>0.86000000001513399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441880.52999999997</v>
      </c>
      <c r="D160" s="2">
        <f>'PR-RAS'!E164</f>
        <v>455707.92000000004</v>
      </c>
      <c r="E160" s="2">
        <v>0</v>
      </c>
      <c r="F160" s="2">
        <v>0</v>
      </c>
      <c r="G160" s="3">
        <f t="shared" si="0"/>
        <v>215174.12283000001</v>
      </c>
      <c r="H160" s="3">
        <f t="shared" si="1"/>
        <v>0.54999999998835847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46605.04</v>
      </c>
      <c r="D161" s="2">
        <f>'PR-RAS'!E165</f>
        <v>50609.270000000004</v>
      </c>
      <c r="E161" s="2">
        <v>0</v>
      </c>
      <c r="F161" s="2">
        <v>0</v>
      </c>
      <c r="G161" s="3">
        <f t="shared" si="0"/>
        <v>23651.772800000002</v>
      </c>
      <c r="H161" s="3">
        <f t="shared" si="1"/>
        <v>0.31000000000494765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468.6</v>
      </c>
      <c r="D162" s="2">
        <f>'PR-RAS'!E166</f>
        <v>0</v>
      </c>
      <c r="E162" s="2">
        <v>0</v>
      </c>
      <c r="F162" s="2">
        <v>0</v>
      </c>
      <c r="G162" s="3">
        <f t="shared" si="0"/>
        <v>75.444600000000008</v>
      </c>
      <c r="H162" s="3">
        <f t="shared" si="1"/>
        <v>0.39999999999997726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43125.22</v>
      </c>
      <c r="D163" s="2">
        <f>'PR-RAS'!E167</f>
        <v>48754.93</v>
      </c>
      <c r="E163" s="2">
        <v>0</v>
      </c>
      <c r="F163" s="2">
        <v>0</v>
      </c>
      <c r="G163" s="3">
        <f t="shared" si="0"/>
        <v>22782.882960000003</v>
      </c>
      <c r="H163" s="3">
        <f t="shared" si="1"/>
        <v>0.29000000000087311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1241.0999999999999</v>
      </c>
      <c r="D164" s="2">
        <f>'PR-RAS'!E168</f>
        <v>232.41</v>
      </c>
      <c r="E164" s="2">
        <v>0</v>
      </c>
      <c r="F164" s="2">
        <v>0</v>
      </c>
      <c r="G164" s="3">
        <f t="shared" si="0"/>
        <v>278.06495999999999</v>
      </c>
      <c r="H164" s="3">
        <f t="shared" si="1"/>
        <v>0.50999999999990564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1770.12</v>
      </c>
      <c r="D165" s="2">
        <f>'PR-RAS'!E169</f>
        <v>1621.93</v>
      </c>
      <c r="E165" s="2">
        <v>0</v>
      </c>
      <c r="F165" s="2">
        <v>0</v>
      </c>
      <c r="G165" s="3">
        <f t="shared" si="0"/>
        <v>822.29271999999992</v>
      </c>
      <c r="H165" s="3">
        <f t="shared" si="1"/>
        <v>0.1899999999998272</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275555.89</v>
      </c>
      <c r="D166" s="2">
        <f>'PR-RAS'!E170</f>
        <v>290262.26</v>
      </c>
      <c r="E166" s="2">
        <v>0</v>
      </c>
      <c r="F166" s="2">
        <v>0</v>
      </c>
      <c r="G166" s="3">
        <f t="shared" si="0"/>
        <v>141253.26765000002</v>
      </c>
      <c r="H166" s="3">
        <f t="shared" si="1"/>
        <v>0.36999999999534339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18411.34</v>
      </c>
      <c r="D167" s="2">
        <f>'PR-RAS'!E171</f>
        <v>21424.03</v>
      </c>
      <c r="E167" s="2">
        <v>0</v>
      </c>
      <c r="F167" s="2">
        <v>0</v>
      </c>
      <c r="G167" s="3">
        <f t="shared" si="0"/>
        <v>10169.0604</v>
      </c>
      <c r="H167" s="3">
        <f t="shared" si="1"/>
        <v>0.36999999999898137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179239.88</v>
      </c>
      <c r="D168" s="2">
        <f>'PR-RAS'!E172</f>
        <v>185663.62</v>
      </c>
      <c r="E168" s="2">
        <v>0</v>
      </c>
      <c r="F168" s="2">
        <v>0</v>
      </c>
      <c r="G168" s="3">
        <f t="shared" si="0"/>
        <v>91944.709040000002</v>
      </c>
      <c r="H168" s="3">
        <f t="shared" si="1"/>
        <v>0.5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65068.27</v>
      </c>
      <c r="D169" s="2">
        <f>'PR-RAS'!E173</f>
        <v>69116.490000000005</v>
      </c>
      <c r="E169" s="2">
        <v>0</v>
      </c>
      <c r="F169" s="2">
        <v>0</v>
      </c>
      <c r="G169" s="3">
        <f t="shared" si="0"/>
        <v>34154.61</v>
      </c>
      <c r="H169" s="3">
        <f t="shared" si="1"/>
        <v>0.76000000000203727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1289.31</v>
      </c>
      <c r="D170" s="2">
        <f>'PR-RAS'!E174</f>
        <v>5082.6400000000003</v>
      </c>
      <c r="E170" s="2">
        <v>0</v>
      </c>
      <c r="F170" s="2">
        <v>0</v>
      </c>
      <c r="G170" s="3">
        <f t="shared" si="0"/>
        <v>1935.8257100000001</v>
      </c>
      <c r="H170" s="3">
        <f t="shared" si="1"/>
        <v>0.66999999999961801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8190.03</v>
      </c>
      <c r="D171" s="2">
        <f>'PR-RAS'!E175</f>
        <v>4668.42</v>
      </c>
      <c r="E171" s="2">
        <v>0</v>
      </c>
      <c r="F171" s="2">
        <v>0</v>
      </c>
      <c r="G171" s="3">
        <f t="shared" si="0"/>
        <v>2979.5679</v>
      </c>
      <c r="H171" s="3">
        <f t="shared" si="1"/>
        <v>0.4499999999998181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3357.06</v>
      </c>
      <c r="D173" s="2">
        <f>'PR-RAS'!E177</f>
        <v>4307.0600000000004</v>
      </c>
      <c r="E173" s="2">
        <v>0</v>
      </c>
      <c r="F173" s="2">
        <v>0</v>
      </c>
      <c r="G173" s="3">
        <f t="shared" si="0"/>
        <v>2059.0429599999998</v>
      </c>
      <c r="H173" s="3">
        <f t="shared" si="1"/>
        <v>0.12000000000034561</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105552.05</v>
      </c>
      <c r="D174" s="2">
        <f>'PR-RAS'!E178</f>
        <v>105139.8</v>
      </c>
      <c r="E174" s="2">
        <v>0</v>
      </c>
      <c r="F174" s="2">
        <v>0</v>
      </c>
      <c r="G174" s="3">
        <f t="shared" si="0"/>
        <v>54638.87545</v>
      </c>
      <c r="H174" s="3">
        <f t="shared" si="1"/>
        <v>0.25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2119.63</v>
      </c>
      <c r="D175" s="2">
        <f>'PR-RAS'!E179</f>
        <v>2261.41</v>
      </c>
      <c r="E175" s="2">
        <v>0</v>
      </c>
      <c r="F175" s="2">
        <v>0</v>
      </c>
      <c r="G175" s="3">
        <f t="shared" si="0"/>
        <v>1155.7863</v>
      </c>
      <c r="H175" s="3">
        <f t="shared" si="1"/>
        <v>0.77999999999974534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49872.46</v>
      </c>
      <c r="D176" s="2">
        <f>'PR-RAS'!E180</f>
        <v>45829.19</v>
      </c>
      <c r="E176" s="2">
        <v>0</v>
      </c>
      <c r="F176" s="2">
        <v>0</v>
      </c>
      <c r="G176" s="3">
        <f t="shared" si="0"/>
        <v>24767.896999999997</v>
      </c>
      <c r="H176" s="3">
        <f t="shared" si="1"/>
        <v>0.65000000000145519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497.7</v>
      </c>
      <c r="E177" s="2">
        <v>0</v>
      </c>
      <c r="F177" s="2">
        <v>0</v>
      </c>
      <c r="G177" s="3">
        <f t="shared" si="0"/>
        <v>175.19039999999998</v>
      </c>
      <c r="H177" s="3">
        <f t="shared" si="1"/>
        <v>0.30000000000001137</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25129.19</v>
      </c>
      <c r="D178" s="2">
        <f>'PR-RAS'!E182</f>
        <v>25860.799999999999</v>
      </c>
      <c r="E178" s="2">
        <v>0</v>
      </c>
      <c r="F178" s="2">
        <v>0</v>
      </c>
      <c r="G178" s="3">
        <f t="shared" si="0"/>
        <v>13602.589829999999</v>
      </c>
      <c r="H178" s="3">
        <f t="shared" si="1"/>
        <v>0.38999999999941792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9675.44</v>
      </c>
      <c r="D180" s="2">
        <f>'PR-RAS'!E184</f>
        <v>7666.18</v>
      </c>
      <c r="E180" s="2">
        <v>0</v>
      </c>
      <c r="F180" s="2">
        <v>0</v>
      </c>
      <c r="G180" s="3">
        <f t="shared" si="0"/>
        <v>4476.3962000000001</v>
      </c>
      <c r="H180" s="3">
        <f t="shared" si="1"/>
        <v>0.62000000000080036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5697.92</v>
      </c>
      <c r="D181" s="2">
        <f>'PR-RAS'!E185</f>
        <v>8873.52</v>
      </c>
      <c r="E181" s="2">
        <v>0</v>
      </c>
      <c r="F181" s="2">
        <v>0</v>
      </c>
      <c r="G181" s="3">
        <f t="shared" si="0"/>
        <v>4220.0927999999994</v>
      </c>
      <c r="H181" s="3">
        <f t="shared" si="1"/>
        <v>0.55999999999949068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12047.85</v>
      </c>
      <c r="D182" s="2">
        <f>'PR-RAS'!E186</f>
        <v>13444.05</v>
      </c>
      <c r="E182" s="2">
        <v>0</v>
      </c>
      <c r="F182" s="2">
        <v>0</v>
      </c>
      <c r="G182" s="3">
        <f t="shared" si="0"/>
        <v>7047.4069499999996</v>
      </c>
      <c r="H182" s="3">
        <f t="shared" si="1"/>
        <v>0.19999999999890861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1009.56</v>
      </c>
      <c r="D183" s="2">
        <f>'PR-RAS'!E187</f>
        <v>706.95</v>
      </c>
      <c r="E183" s="2">
        <v>0</v>
      </c>
      <c r="F183" s="2">
        <v>0</v>
      </c>
      <c r="G183" s="3">
        <f t="shared" si="0"/>
        <v>441.06972000000002</v>
      </c>
      <c r="H183" s="3">
        <f t="shared" si="1"/>
        <v>0.49000000000000909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14167.550000000003</v>
      </c>
      <c r="D190" s="2">
        <f>'PR-RAS'!E194</f>
        <v>9696.59</v>
      </c>
      <c r="E190" s="2">
        <v>0</v>
      </c>
      <c r="F190" s="2">
        <v>0</v>
      </c>
      <c r="G190" s="3">
        <f t="shared" si="0"/>
        <v>6342.9779700000008</v>
      </c>
      <c r="H190" s="3">
        <f t="shared" si="1"/>
        <v>0.8599999999969441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6266.68</v>
      </c>
      <c r="D191" s="2">
        <f>'PR-RAS'!E195</f>
        <v>5986.36</v>
      </c>
      <c r="E191" s="2">
        <v>0</v>
      </c>
      <c r="F191" s="2">
        <v>0</v>
      </c>
      <c r="G191" s="3">
        <f t="shared" si="0"/>
        <v>3465.4860000000003</v>
      </c>
      <c r="H191" s="3">
        <f t="shared" si="1"/>
        <v>0.67999999999938154</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2384.38</v>
      </c>
      <c r="D192" s="2">
        <f>'PR-RAS'!E196</f>
        <v>2416.9699999999998</v>
      </c>
      <c r="E192" s="2">
        <v>0</v>
      </c>
      <c r="F192" s="2">
        <v>0</v>
      </c>
      <c r="G192" s="3">
        <f t="shared" si="0"/>
        <v>1378.69912</v>
      </c>
      <c r="H192" s="3">
        <f t="shared" si="1"/>
        <v>0.41000000000030923</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347.91</v>
      </c>
      <c r="D193" s="2">
        <f>'PR-RAS'!E197</f>
        <v>440.06</v>
      </c>
      <c r="E193" s="2">
        <v>0</v>
      </c>
      <c r="F193" s="2">
        <v>0</v>
      </c>
      <c r="G193" s="3">
        <f t="shared" si="0"/>
        <v>235.78175999999999</v>
      </c>
      <c r="H193" s="3">
        <f t="shared" si="1"/>
        <v>0.14999999999997726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1502.63</v>
      </c>
      <c r="D195" s="2">
        <f>'PR-RAS'!E199</f>
        <v>175.7</v>
      </c>
      <c r="E195" s="2">
        <v>0</v>
      </c>
      <c r="F195" s="2">
        <v>0</v>
      </c>
      <c r="G195" s="3">
        <f t="shared" si="0"/>
        <v>359.68182000000007</v>
      </c>
      <c r="H195" s="3">
        <f t="shared" si="1"/>
        <v>0.66999999999990223</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3571.04</v>
      </c>
      <c r="D196" s="2">
        <f>'PR-RAS'!E200</f>
        <v>577.5</v>
      </c>
      <c r="E196" s="2">
        <v>0</v>
      </c>
      <c r="F196" s="2">
        <v>0</v>
      </c>
      <c r="G196" s="3">
        <f t="shared" si="0"/>
        <v>921.57780000000002</v>
      </c>
      <c r="H196" s="3">
        <f t="shared" si="1"/>
        <v>0.53999999999996362</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94.91</v>
      </c>
      <c r="D197" s="2">
        <f>'PR-RAS'!E201</f>
        <v>100</v>
      </c>
      <c r="E197" s="2">
        <v>0</v>
      </c>
      <c r="F197" s="2">
        <v>0</v>
      </c>
      <c r="G197" s="3">
        <f t="shared" si="0"/>
        <v>57.802359999999993</v>
      </c>
      <c r="H197" s="3">
        <f t="shared" si="1"/>
        <v>9.0000000000003411E-2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4538.1000000000004</v>
      </c>
      <c r="D198" s="2">
        <f>'PR-RAS'!E202</f>
        <v>4984.1000000000004</v>
      </c>
      <c r="E198" s="2">
        <v>0</v>
      </c>
      <c r="F198" s="2">
        <v>0</v>
      </c>
      <c r="G198" s="3">
        <f t="shared" si="0"/>
        <v>2857.7411000000002</v>
      </c>
      <c r="H198" s="3">
        <f t="shared" si="1"/>
        <v>0.2000000000007276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4538.1000000000004</v>
      </c>
      <c r="D212" s="2">
        <f>'PR-RAS'!E216</f>
        <v>4984.1000000000004</v>
      </c>
      <c r="E212" s="2">
        <v>0</v>
      </c>
      <c r="F212" s="2">
        <v>0</v>
      </c>
      <c r="G212" s="3">
        <f t="shared" si="0"/>
        <v>3060.8293000000003</v>
      </c>
      <c r="H212" s="3">
        <f t="shared" si="1"/>
        <v>0.2000000000007276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2358.2399999999998</v>
      </c>
      <c r="D213" s="2">
        <f>'PR-RAS'!E217</f>
        <v>2616.87</v>
      </c>
      <c r="E213" s="2">
        <v>0</v>
      </c>
      <c r="F213" s="2">
        <v>0</v>
      </c>
      <c r="G213" s="3">
        <f t="shared" si="0"/>
        <v>1609.4997599999999</v>
      </c>
      <c r="H213" s="3">
        <f t="shared" si="1"/>
        <v>0.36999999999989086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0.02</v>
      </c>
      <c r="D214" s="2">
        <f>'PR-RAS'!E218</f>
        <v>0</v>
      </c>
      <c r="E214" s="2">
        <v>0</v>
      </c>
      <c r="F214" s="2">
        <v>0</v>
      </c>
      <c r="G214" s="3">
        <f t="shared" si="0"/>
        <v>4.2599999999999999E-3</v>
      </c>
      <c r="H214" s="3">
        <f t="shared" si="1"/>
        <v>0.02</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2179.84</v>
      </c>
      <c r="D215" s="2">
        <f>'PR-RAS'!E219</f>
        <v>367.23</v>
      </c>
      <c r="E215" s="2">
        <v>0</v>
      </c>
      <c r="F215" s="2">
        <v>0</v>
      </c>
      <c r="G215" s="3">
        <f t="shared" si="0"/>
        <v>623.66020000000003</v>
      </c>
      <c r="H215" s="3">
        <f t="shared" si="1"/>
        <v>0.38999999999987267</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2000</v>
      </c>
      <c r="E216" s="2">
        <v>0</v>
      </c>
      <c r="F216" s="2">
        <v>0</v>
      </c>
      <c r="G216" s="3">
        <f t="shared" si="0"/>
        <v>860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6694.47</v>
      </c>
      <c r="D258" s="2">
        <f>'PR-RAS'!E262</f>
        <v>5553.66</v>
      </c>
      <c r="E258" s="2">
        <v>0</v>
      </c>
      <c r="F258" s="2">
        <v>0</v>
      </c>
      <c r="G258" s="3">
        <f t="shared" si="0"/>
        <v>4575.0600300000006</v>
      </c>
      <c r="H258" s="3">
        <f t="shared" si="1"/>
        <v>0.81000000000040018</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6694.47</v>
      </c>
      <c r="D265" s="2">
        <f>'PR-RAS'!E269</f>
        <v>5553.66</v>
      </c>
      <c r="E265" s="2">
        <v>0</v>
      </c>
      <c r="F265" s="2">
        <v>0</v>
      </c>
      <c r="G265" s="3">
        <f t="shared" si="0"/>
        <v>4699.6725600000009</v>
      </c>
      <c r="H265" s="3">
        <f t="shared" si="1"/>
        <v>0.81000000000040018</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6694.47</v>
      </c>
      <c r="D266" s="2">
        <f>'PR-RAS'!E270</f>
        <v>5553.66</v>
      </c>
      <c r="E266" s="2">
        <v>0</v>
      </c>
      <c r="F266" s="2">
        <v>0</v>
      </c>
      <c r="G266" s="3">
        <f t="shared" si="0"/>
        <v>4717.4743500000004</v>
      </c>
      <c r="H266" s="3">
        <f t="shared" si="1"/>
        <v>0.81000000000040018</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2281165.1700000004</v>
      </c>
      <c r="D295" s="2">
        <f>'PR-RAS'!E299</f>
        <v>2511542.1700000004</v>
      </c>
      <c r="E295" s="2">
        <v>0</v>
      </c>
      <c r="F295" s="2">
        <v>0</v>
      </c>
      <c r="G295" s="3">
        <f t="shared" si="12"/>
        <v>2147449.3559400002</v>
      </c>
      <c r="H295" s="3">
        <f t="shared" si="13"/>
        <v>0.34000000078231096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173347.51999999955</v>
      </c>
      <c r="D296" s="2">
        <f>'PR-RAS'!E300</f>
        <v>12511.749999999534</v>
      </c>
      <c r="E296" s="2">
        <v>0</v>
      </c>
      <c r="F296" s="2">
        <v>0</v>
      </c>
      <c r="G296" s="3">
        <f t="shared" si="12"/>
        <v>58519.450899999589</v>
      </c>
      <c r="H296" s="3">
        <f t="shared" si="13"/>
        <v>0.73000000091269612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6834.37</v>
      </c>
      <c r="D298" s="2">
        <f>'PR-RAS'!E302</f>
        <v>555.62</v>
      </c>
      <c r="E298" s="2">
        <v>0</v>
      </c>
      <c r="F298" s="2">
        <v>0</v>
      </c>
      <c r="G298" s="3">
        <f t="shared" si="12"/>
        <v>2359.8461699999998</v>
      </c>
      <c r="H298" s="3">
        <f t="shared" si="13"/>
        <v>0.74999999999988631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35984.17</v>
      </c>
      <c r="D300" s="2">
        <f>'PR-RAS'!E304</f>
        <v>60738.46</v>
      </c>
      <c r="E300" s="2">
        <v>0</v>
      </c>
      <c r="F300" s="2">
        <v>0</v>
      </c>
      <c r="G300" s="3">
        <f t="shared" si="12"/>
        <v>47080.86591</v>
      </c>
      <c r="H300" s="3">
        <f t="shared" si="13"/>
        <v>0.62999999999738066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179626.27000000002</v>
      </c>
      <c r="D355" s="2">
        <f>'PR-RAS'!E360</f>
        <v>77806.3</v>
      </c>
      <c r="E355" s="2">
        <v>0</v>
      </c>
      <c r="F355" s="2">
        <v>0</v>
      </c>
      <c r="G355" s="3">
        <f t="shared" si="12"/>
        <v>118674.55997999999</v>
      </c>
      <c r="H355" s="3">
        <f t="shared" si="13"/>
        <v>0.57000000002153683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122712.8</v>
      </c>
      <c r="D356" s="2">
        <f>'PR-RAS'!E361</f>
        <v>34408.25</v>
      </c>
      <c r="E356" s="2">
        <v>0</v>
      </c>
      <c r="F356" s="2">
        <v>0</v>
      </c>
      <c r="G356" s="3">
        <f t="shared" si="12"/>
        <v>67992.901499999993</v>
      </c>
      <c r="H356" s="3">
        <f t="shared" si="13"/>
        <v>0.44999999999708962</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122712.8</v>
      </c>
      <c r="D361" s="2">
        <f>'PR-RAS'!E366</f>
        <v>34408.25</v>
      </c>
      <c r="E361" s="2">
        <v>0</v>
      </c>
      <c r="F361" s="2">
        <v>0</v>
      </c>
      <c r="G361" s="3">
        <f t="shared" si="12"/>
        <v>68950.547999999995</v>
      </c>
      <c r="H361" s="3">
        <f t="shared" si="13"/>
        <v>0.44999999999708962</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122712.8</v>
      </c>
      <c r="D365" s="2">
        <f>'PR-RAS'!E370</f>
        <v>34408.25</v>
      </c>
      <c r="E365" s="2">
        <v>0</v>
      </c>
      <c r="F365" s="2">
        <v>0</v>
      </c>
      <c r="G365" s="3">
        <f t="shared" si="12"/>
        <v>69716.665199999989</v>
      </c>
      <c r="H365" s="3">
        <f t="shared" si="13"/>
        <v>0.44999999999708962</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56913.47</v>
      </c>
      <c r="D368" s="2">
        <f>'PR-RAS'!E373</f>
        <v>43398.05</v>
      </c>
      <c r="E368" s="2">
        <v>0</v>
      </c>
      <c r="F368" s="2">
        <v>0</v>
      </c>
      <c r="G368" s="3">
        <f t="shared" si="12"/>
        <v>52741.412190000003</v>
      </c>
      <c r="H368" s="3">
        <f t="shared" si="13"/>
        <v>0.52000000000407454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50392.17</v>
      </c>
      <c r="D374" s="2">
        <f>'PR-RAS'!E379</f>
        <v>43398.05</v>
      </c>
      <c r="E374" s="2">
        <v>0</v>
      </c>
      <c r="F374" s="2">
        <v>0</v>
      </c>
      <c r="G374" s="3">
        <f t="shared" si="12"/>
        <v>51171.22471000001</v>
      </c>
      <c r="H374" s="3">
        <f t="shared" si="13"/>
        <v>0.22000000000116415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3945.08</v>
      </c>
      <c r="D375" s="2">
        <f>'PR-RAS'!E380</f>
        <v>1237.5</v>
      </c>
      <c r="E375" s="2">
        <v>0</v>
      </c>
      <c r="F375" s="2">
        <v>0</v>
      </c>
      <c r="G375" s="3">
        <f t="shared" si="12"/>
        <v>2401.1099199999999</v>
      </c>
      <c r="H375" s="3">
        <f t="shared" si="13"/>
        <v>0.57999999999992724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1917.13</v>
      </c>
      <c r="D376" s="2">
        <f>'PR-RAS'!E381</f>
        <v>504.1</v>
      </c>
      <c r="E376" s="2">
        <v>0</v>
      </c>
      <c r="F376" s="2">
        <v>0</v>
      </c>
      <c r="G376" s="3">
        <f t="shared" si="12"/>
        <v>1096.99875</v>
      </c>
      <c r="H376" s="3">
        <f t="shared" si="13"/>
        <v>0.23000000000013188</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28354.83</v>
      </c>
      <c r="D378" s="2">
        <f>'PR-RAS'!E383</f>
        <v>12836.25</v>
      </c>
      <c r="E378" s="2">
        <v>0</v>
      </c>
      <c r="F378" s="2">
        <v>0</v>
      </c>
      <c r="G378" s="3">
        <f t="shared" si="12"/>
        <v>20368.30341</v>
      </c>
      <c r="H378" s="3">
        <f t="shared" si="13"/>
        <v>0.41999999999825377</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575</v>
      </c>
      <c r="D379" s="2">
        <f>'PR-RAS'!E384</f>
        <v>0</v>
      </c>
      <c r="E379" s="2">
        <v>0</v>
      </c>
      <c r="F379" s="2">
        <v>0</v>
      </c>
      <c r="G379" s="3">
        <f t="shared" si="12"/>
        <v>217.35</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15600.13</v>
      </c>
      <c r="D381" s="2">
        <f>'PR-RAS'!E386</f>
        <v>28820.2</v>
      </c>
      <c r="E381" s="2">
        <v>0</v>
      </c>
      <c r="F381" s="2">
        <v>0</v>
      </c>
      <c r="G381" s="3">
        <f t="shared" si="12"/>
        <v>27831.401399999999</v>
      </c>
      <c r="H381" s="3">
        <f t="shared" si="13"/>
        <v>0.32999999999992724</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6521.3</v>
      </c>
      <c r="D396" s="2">
        <f>'PR-RAS'!E401</f>
        <v>0</v>
      </c>
      <c r="E396" s="2">
        <v>0</v>
      </c>
      <c r="F396" s="2">
        <v>0</v>
      </c>
      <c r="G396" s="3">
        <f t="shared" si="12"/>
        <v>2575.9135000000001</v>
      </c>
      <c r="H396" s="3">
        <f t="shared" si="13"/>
        <v>0.3000000000001819</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6521.3</v>
      </c>
      <c r="D398" s="2">
        <f>'PR-RAS'!E403</f>
        <v>0</v>
      </c>
      <c r="E398" s="2">
        <v>0</v>
      </c>
      <c r="F398" s="2">
        <v>0</v>
      </c>
      <c r="G398" s="3">
        <f t="shared" si="12"/>
        <v>2588.9561000000003</v>
      </c>
      <c r="H398" s="3">
        <f t="shared" si="13"/>
        <v>0.3000000000001819</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179626.27000000002</v>
      </c>
      <c r="D413" s="2">
        <f>'PR-RAS'!E418</f>
        <v>77806.3</v>
      </c>
      <c r="E413" s="2">
        <v>0</v>
      </c>
      <c r="F413" s="2">
        <v>0</v>
      </c>
      <c r="G413" s="3">
        <f t="shared" si="12"/>
        <v>138118.41443999999</v>
      </c>
      <c r="H413" s="3">
        <f t="shared" si="13"/>
        <v>0.57000000002153683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2454512.69</v>
      </c>
      <c r="D417" s="2">
        <f>'PR-RAS'!E422</f>
        <v>2524053.92</v>
      </c>
      <c r="E417" s="2">
        <v>0</v>
      </c>
      <c r="F417" s="2">
        <v>0</v>
      </c>
      <c r="G417" s="3">
        <f t="shared" si="12"/>
        <v>3121090.1404799996</v>
      </c>
      <c r="H417" s="3">
        <f t="shared" si="13"/>
        <v>0.39000000013038516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2460791.4400000004</v>
      </c>
      <c r="D418" s="2">
        <f>'PR-RAS'!E423</f>
        <v>2589348.4700000002</v>
      </c>
      <c r="E418" s="2">
        <v>0</v>
      </c>
      <c r="F418" s="2">
        <v>0</v>
      </c>
      <c r="G418" s="3">
        <f t="shared" si="12"/>
        <v>3185666.6544600003</v>
      </c>
      <c r="H418" s="3">
        <f t="shared" si="13"/>
        <v>0.9100000006146729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6278.7500000004657</v>
      </c>
      <c r="D420" s="2">
        <f>'PR-RAS'!E425</f>
        <v>65294.550000000279</v>
      </c>
      <c r="E420" s="2">
        <v>0</v>
      </c>
      <c r="F420" s="2">
        <v>0</v>
      </c>
      <c r="G420" s="3">
        <f t="shared" si="12"/>
        <v>57347.62915000043</v>
      </c>
      <c r="H420" s="3">
        <f t="shared" si="13"/>
        <v>0.69999999925494194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6834.37</v>
      </c>
      <c r="D421" s="2">
        <f>'PR-RAS'!E426</f>
        <v>555.62</v>
      </c>
      <c r="E421" s="2">
        <v>0</v>
      </c>
      <c r="F421" s="2">
        <v>0</v>
      </c>
      <c r="G421" s="3">
        <f t="shared" si="12"/>
        <v>3337.1561999999999</v>
      </c>
      <c r="H421" s="3">
        <f t="shared" si="13"/>
        <v>0.74999999999988631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35984.17</v>
      </c>
      <c r="D423" s="2">
        <f>'PR-RAS'!E428</f>
        <v>60738.46</v>
      </c>
      <c r="E423" s="2">
        <v>0</v>
      </c>
      <c r="F423" s="2">
        <v>0</v>
      </c>
      <c r="G423" s="3">
        <f t="shared" si="12"/>
        <v>66448.579979999995</v>
      </c>
      <c r="H423" s="3">
        <f t="shared" si="13"/>
        <v>0.62999999999738066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2454512.69</v>
      </c>
      <c r="D637" s="2">
        <f>'PR-RAS'!E643</f>
        <v>2524053.92</v>
      </c>
      <c r="E637" s="2">
        <v>0</v>
      </c>
      <c r="F637" s="2">
        <v>0</v>
      </c>
      <c r="G637" s="3">
        <f t="shared" si="14"/>
        <v>4771666.6570799993</v>
      </c>
      <c r="H637" s="3">
        <f t="shared" si="15"/>
        <v>0.39000000013038516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2460791.4400000004</v>
      </c>
      <c r="D638" s="2">
        <f>'PR-RAS'!E644</f>
        <v>2589348.4700000002</v>
      </c>
      <c r="E638" s="2">
        <v>0</v>
      </c>
      <c r="F638" s="2">
        <v>0</v>
      </c>
      <c r="G638" s="3">
        <f t="shared" si="14"/>
        <v>4866354.0980600007</v>
      </c>
      <c r="H638" s="3">
        <f t="shared" si="15"/>
        <v>0.9100000006146729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6278.7500000004657</v>
      </c>
      <c r="D640" s="2">
        <f>'PR-RAS'!E646</f>
        <v>65294.550000000279</v>
      </c>
      <c r="E640" s="2">
        <v>0</v>
      </c>
      <c r="F640" s="2">
        <v>0</v>
      </c>
      <c r="G640" s="3">
        <f t="shared" si="14"/>
        <v>87458.556150000659</v>
      </c>
      <c r="H640" s="3">
        <f t="shared" si="15"/>
        <v>0.69999999925494194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6834.37</v>
      </c>
      <c r="D641" s="2">
        <f>'PR-RAS'!E647</f>
        <v>555.62</v>
      </c>
      <c r="E641" s="2">
        <v>0</v>
      </c>
      <c r="F641" s="2">
        <v>0</v>
      </c>
      <c r="G641" s="3">
        <f t="shared" si="14"/>
        <v>5085.1903999999995</v>
      </c>
      <c r="H641" s="3">
        <f t="shared" si="15"/>
        <v>0.74999999999988631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555.61999999953423</v>
      </c>
      <c r="D643" s="2">
        <f>'PR-RAS'!E649</f>
        <v>0</v>
      </c>
      <c r="E643" s="2">
        <v>0</v>
      </c>
      <c r="F643" s="2">
        <v>0</v>
      </c>
      <c r="G643" s="3">
        <f t="shared" si="14"/>
        <v>356.70803999970099</v>
      </c>
      <c r="H643" s="3">
        <f t="shared" si="15"/>
        <v>0.38000000046577043</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64738.930000000277</v>
      </c>
      <c r="E644" s="2">
        <v>0</v>
      </c>
      <c r="F644" s="2">
        <v>0</v>
      </c>
      <c r="G644" s="3">
        <f t="shared" si="14"/>
        <v>83254.263980000353</v>
      </c>
      <c r="H644" s="3">
        <f t="shared" si="15"/>
        <v>6.9999999723222572E-2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483.19</v>
      </c>
      <c r="D645" s="2">
        <f>'PR-RAS'!E651</f>
        <v>170</v>
      </c>
      <c r="E645" s="2">
        <v>0</v>
      </c>
      <c r="F645" s="2">
        <v>0</v>
      </c>
      <c r="G645" s="3">
        <f t="shared" si="14"/>
        <v>530.13436000000002</v>
      </c>
      <c r="H645" s="3">
        <f t="shared" si="15"/>
        <v>0.18999999999999773</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184981.05</v>
      </c>
      <c r="D646" s="2">
        <f>'PR-RAS'!E653</f>
        <v>226386.76</v>
      </c>
      <c r="E646" s="2">
        <v>0</v>
      </c>
      <c r="F646" s="2">
        <v>0</v>
      </c>
      <c r="G646" s="3">
        <f t="shared" si="14"/>
        <v>411351.69765000005</v>
      </c>
      <c r="H646" s="3">
        <f t="shared" si="15"/>
        <v>0.28999999997904524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2678588.19</v>
      </c>
      <c r="D647" s="2">
        <f>'PR-RAS'!E654</f>
        <v>2921561.05</v>
      </c>
      <c r="E647" s="2">
        <v>0</v>
      </c>
      <c r="F647" s="2">
        <v>0</v>
      </c>
      <c r="G647" s="3">
        <f t="shared" si="14"/>
        <v>5505024.8473399999</v>
      </c>
      <c r="H647" s="3">
        <f t="shared" si="15"/>
        <v>0.23999999975785613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2637182.48</v>
      </c>
      <c r="D648" s="2">
        <f>'PR-RAS'!E655</f>
        <v>3020591.6</v>
      </c>
      <c r="E648" s="2">
        <v>0</v>
      </c>
      <c r="F648" s="2">
        <v>0</v>
      </c>
      <c r="G648" s="3">
        <f t="shared" si="14"/>
        <v>5614902.5949600004</v>
      </c>
      <c r="H648" s="3">
        <f t="shared" si="15"/>
        <v>0.87999999988824129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226386.75999999978</v>
      </c>
      <c r="D649" s="2">
        <f>'PR-RAS'!E656</f>
        <v>127356.2099999995</v>
      </c>
      <c r="E649" s="2">
        <v>0</v>
      </c>
      <c r="F649" s="2">
        <v>0</v>
      </c>
      <c r="G649" s="3">
        <f t="shared" si="14"/>
        <v>311752.26863999921</v>
      </c>
      <c r="H649" s="3">
        <f t="shared" si="15"/>
        <v>0.44999999972060323</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85</v>
      </c>
      <c r="D651" s="2">
        <f>'PR-RAS'!E658</f>
        <v>90</v>
      </c>
      <c r="E651" s="2">
        <v>0</v>
      </c>
      <c r="F651" s="2">
        <v>0</v>
      </c>
      <c r="G651" s="3">
        <f t="shared" si="14"/>
        <v>172.25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57</v>
      </c>
      <c r="D653" s="2">
        <f>'PR-RAS'!E660</f>
        <v>62</v>
      </c>
      <c r="E653" s="2">
        <v>0</v>
      </c>
      <c r="F653" s="2">
        <v>0</v>
      </c>
      <c r="G653" s="3">
        <f t="shared" si="14"/>
        <v>118.012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351.58</v>
      </c>
      <c r="D677" s="2">
        <f>'PR-RAS'!E684</f>
        <v>652.75</v>
      </c>
      <c r="E677" s="2">
        <v>0</v>
      </c>
      <c r="F677" s="2">
        <v>0</v>
      </c>
      <c r="G677" s="3">
        <f t="shared" si="14"/>
        <v>1120.1860799999999</v>
      </c>
      <c r="H677" s="3">
        <f t="shared" si="15"/>
        <v>0.67000000000001592</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15140.75</v>
      </c>
      <c r="D679" s="2">
        <f>'PR-RAS'!E686</f>
        <v>17898</v>
      </c>
      <c r="E679" s="2">
        <v>0</v>
      </c>
      <c r="F679" s="2">
        <v>0</v>
      </c>
      <c r="G679" s="3">
        <f t="shared" si="14"/>
        <v>34535.116500000004</v>
      </c>
      <c r="H679" s="3">
        <f t="shared" si="15"/>
        <v>0.25</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970063.23</v>
      </c>
      <c r="D717" s="2">
        <f>'PR-RAS'!E724</f>
        <v>1166916.77</v>
      </c>
      <c r="E717" s="2">
        <v>0</v>
      </c>
      <c r="F717" s="2">
        <v>0</v>
      </c>
      <c r="G717" s="3">
        <f t="shared" si="14"/>
        <v>2365590.0873199999</v>
      </c>
      <c r="H717" s="3">
        <f t="shared" si="15"/>
        <v>0.4599999999627471</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1014.18</v>
      </c>
      <c r="D719" s="2">
        <f>'PR-RAS'!E726</f>
        <v>519.21</v>
      </c>
      <c r="E719" s="2">
        <v>0</v>
      </c>
      <c r="F719" s="2">
        <v>0</v>
      </c>
      <c r="G719" s="3">
        <f t="shared" si="14"/>
        <v>1473.7667999999999</v>
      </c>
      <c r="H719" s="3">
        <f t="shared" si="15"/>
        <v>0.38999999999998636</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2317.09</v>
      </c>
      <c r="D725" s="2">
        <f>'PR-RAS'!E732</f>
        <v>9767.65</v>
      </c>
      <c r="E725" s="2">
        <v>0</v>
      </c>
      <c r="F725" s="2">
        <v>0</v>
      </c>
      <c r="G725" s="3">
        <f t="shared" si="14"/>
        <v>15821.130359999999</v>
      </c>
      <c r="H725" s="3">
        <f t="shared" si="15"/>
        <v>0.44000000000050932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11036</v>
      </c>
      <c r="D726" s="2">
        <f>'PR-RAS'!E733</f>
        <v>13243.2</v>
      </c>
      <c r="E726" s="2">
        <v>0</v>
      </c>
      <c r="F726" s="2">
        <v>0</v>
      </c>
      <c r="G726" s="3">
        <f t="shared" si="14"/>
        <v>27203.74</v>
      </c>
      <c r="H726" s="3">
        <f t="shared" si="15"/>
        <v>0.2000000000007276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43125.22</v>
      </c>
      <c r="D727" s="2">
        <f>'PR-RAS'!E734</f>
        <v>48754.93</v>
      </c>
      <c r="E727" s="2">
        <v>0</v>
      </c>
      <c r="F727" s="2">
        <v>0</v>
      </c>
      <c r="G727" s="3">
        <f t="shared" si="14"/>
        <v>102101.06808000001</v>
      </c>
      <c r="H727" s="3">
        <f t="shared" si="15"/>
        <v>0.29000000000087311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7218.31</v>
      </c>
      <c r="D729" s="2">
        <f>'PR-RAS'!E736</f>
        <v>5717.47</v>
      </c>
      <c r="E729" s="2">
        <v>0</v>
      </c>
      <c r="F729" s="2">
        <v>0</v>
      </c>
      <c r="G729" s="3">
        <f t="shared" si="14"/>
        <v>13579.565999999999</v>
      </c>
      <c r="H729" s="3">
        <f t="shared" si="15"/>
        <v>0.78000000000065484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1825.9</v>
      </c>
      <c r="D731" s="2">
        <f>'PR-RAS'!E738</f>
        <v>1165.31</v>
      </c>
      <c r="E731" s="2">
        <v>0</v>
      </c>
      <c r="F731" s="2">
        <v>0</v>
      </c>
      <c r="G731" s="3">
        <f t="shared" si="14"/>
        <v>3034.2596000000003</v>
      </c>
      <c r="H731" s="3">
        <f t="shared" si="15"/>
        <v>0.40999999999985448</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2581.33</v>
      </c>
      <c r="D732" s="2">
        <f>'PR-RAS'!E739</f>
        <v>5422.91</v>
      </c>
      <c r="E732" s="2">
        <v>0</v>
      </c>
      <c r="F732" s="2">
        <v>0</v>
      </c>
      <c r="G732" s="3">
        <f t="shared" si="14"/>
        <v>9815.2466499999991</v>
      </c>
      <c r="H732" s="3">
        <f t="shared" si="15"/>
        <v>0.42000000000007276</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6266.68</v>
      </c>
      <c r="D734" s="2">
        <f>'PR-RAS'!E741</f>
        <v>5575.55</v>
      </c>
      <c r="E734" s="2">
        <v>0</v>
      </c>
      <c r="F734" s="2">
        <v>0</v>
      </c>
      <c r="G734" s="3">
        <f t="shared" si="14"/>
        <v>12767.232739999999</v>
      </c>
      <c r="H734" s="3">
        <f t="shared" si="15"/>
        <v>0.76999999999952706</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6694.47</v>
      </c>
      <c r="D836" s="2">
        <f>'PR-RAS'!E843</f>
        <v>5553.66</v>
      </c>
      <c r="E836" s="2">
        <v>0</v>
      </c>
      <c r="F836" s="2">
        <v>0</v>
      </c>
      <c r="G836" s="3">
        <f t="shared" si="14"/>
        <v>14864.494650000001</v>
      </c>
      <c r="H836" s="3">
        <f t="shared" si="15"/>
        <v>0.81000000000040018</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989545.2</v>
      </c>
      <c r="D1011" s="7">
        <f>BILANCA!E6</f>
        <v>943461.90000000014</v>
      </c>
      <c r="E1011" s="7">
        <v>0</v>
      </c>
      <c r="F1011" s="7">
        <v>0</v>
      </c>
      <c r="G1011" s="8">
        <f t="shared" ref="G1011:G1306" si="38">B1011/1000*C1011+B1011/500*D1011</f>
        <v>2876.4690000000001</v>
      </c>
      <c r="H1011" s="8">
        <f t="shared" si="35"/>
        <v>0.29999999981373549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682834.38</v>
      </c>
      <c r="D1012" s="2">
        <f>BILANCA!E7</f>
        <v>724784.50000000012</v>
      </c>
      <c r="E1012" s="2">
        <v>0</v>
      </c>
      <c r="F1012" s="2">
        <v>0</v>
      </c>
      <c r="G1012" s="3">
        <f t="shared" si="38"/>
        <v>4264.8067600000004</v>
      </c>
      <c r="H1012" s="3">
        <f t="shared" si="35"/>
        <v>0.87999999988824129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567468.16</v>
      </c>
      <c r="D1013" s="2">
        <f>BILANCA!E8</f>
        <v>601876.41</v>
      </c>
      <c r="E1013" s="2">
        <v>0</v>
      </c>
      <c r="F1013" s="2">
        <v>0</v>
      </c>
      <c r="G1013" s="3">
        <f t="shared" si="38"/>
        <v>5313.6629400000002</v>
      </c>
      <c r="H1013" s="3">
        <f t="shared" si="35"/>
        <v>0.57000000006519258</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1512345.33</v>
      </c>
      <c r="D1015" s="2">
        <f>BILANCA!E10</f>
        <v>1546753.58</v>
      </c>
      <c r="E1015" s="2">
        <v>0</v>
      </c>
      <c r="F1015" s="2">
        <v>0</v>
      </c>
      <c r="G1015" s="3">
        <f t="shared" si="38"/>
        <v>23029.262450000002</v>
      </c>
      <c r="H1015" s="3">
        <f t="shared" si="35"/>
        <v>0.75</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944877.17</v>
      </c>
      <c r="D1016" s="2">
        <f>BILANCA!E11</f>
        <v>944877.17</v>
      </c>
      <c r="E1016" s="2">
        <v>0</v>
      </c>
      <c r="F1016" s="2">
        <v>0</v>
      </c>
      <c r="G1016" s="3">
        <f t="shared" si="38"/>
        <v>17007.789060000003</v>
      </c>
      <c r="H1016" s="3">
        <f t="shared" si="35"/>
        <v>0.34000000008381903</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106386.86000000002</v>
      </c>
      <c r="D1017" s="2">
        <f>BILANCA!E12</f>
        <v>113855.18000000004</v>
      </c>
      <c r="E1017" s="2">
        <v>0</v>
      </c>
      <c r="F1017" s="2">
        <v>0</v>
      </c>
      <c r="G1017" s="3">
        <f t="shared" si="38"/>
        <v>2338.6805400000007</v>
      </c>
      <c r="H1017" s="3">
        <f t="shared" si="35"/>
        <v>0.32000000002153683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99183.710000000021</v>
      </c>
      <c r="D1024" s="2">
        <f>BILANCA!E19</f>
        <v>108282.36000000004</v>
      </c>
      <c r="E1024" s="2">
        <v>0</v>
      </c>
      <c r="F1024" s="2">
        <v>0</v>
      </c>
      <c r="G1024" s="3">
        <f t="shared" si="38"/>
        <v>4420.4780200000014</v>
      </c>
      <c r="H1024" s="3">
        <f t="shared" si="35"/>
        <v>0.65000000002328306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47259.94</v>
      </c>
      <c r="D1025" s="2">
        <f>BILANCA!E20</f>
        <v>43791.26</v>
      </c>
      <c r="E1025" s="2">
        <v>0</v>
      </c>
      <c r="F1025" s="2">
        <v>0</v>
      </c>
      <c r="G1025" s="3">
        <f t="shared" si="38"/>
        <v>2022.6369</v>
      </c>
      <c r="H1025" s="3">
        <f t="shared" si="35"/>
        <v>0.31999999999970896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26518.23</v>
      </c>
      <c r="D1026" s="2">
        <f>BILANCA!E21</f>
        <v>25859.15</v>
      </c>
      <c r="E1026" s="2">
        <v>0</v>
      </c>
      <c r="F1026" s="2">
        <v>0</v>
      </c>
      <c r="G1026" s="3">
        <f t="shared" si="38"/>
        <v>1251.78448</v>
      </c>
      <c r="H1026" s="3">
        <f t="shared" si="35"/>
        <v>0.38000000000101863</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23230.39</v>
      </c>
      <c r="D1027" s="2">
        <f>BILANCA!E22</f>
        <v>22832.22</v>
      </c>
      <c r="E1027" s="2">
        <v>0</v>
      </c>
      <c r="F1027" s="2">
        <v>0</v>
      </c>
      <c r="G1027" s="3">
        <f t="shared" si="38"/>
        <v>1171.2121100000002</v>
      </c>
      <c r="H1027" s="3">
        <f t="shared" si="35"/>
        <v>0.61000000000058208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85010.18</v>
      </c>
      <c r="D1028" s="2">
        <f>BILANCA!E23</f>
        <v>92342.69</v>
      </c>
      <c r="E1028" s="2">
        <v>0</v>
      </c>
      <c r="F1028" s="2">
        <v>0</v>
      </c>
      <c r="G1028" s="3">
        <f t="shared" si="38"/>
        <v>4854.5200800000002</v>
      </c>
      <c r="H1028" s="3">
        <f t="shared" si="35"/>
        <v>0.48999999999068677</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1048.82</v>
      </c>
      <c r="D1029" s="2">
        <f>BILANCA!E24</f>
        <v>1048.82</v>
      </c>
      <c r="E1029" s="2">
        <v>0</v>
      </c>
      <c r="F1029" s="2">
        <v>0</v>
      </c>
      <c r="G1029" s="3">
        <f t="shared" si="38"/>
        <v>59.782739999999997</v>
      </c>
      <c r="H1029" s="3">
        <f t="shared" si="35"/>
        <v>0.36000000000012733</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263.45</v>
      </c>
      <c r="D1030" s="2">
        <f>BILANCA!E25</f>
        <v>263.45</v>
      </c>
      <c r="E1030" s="2">
        <v>0</v>
      </c>
      <c r="F1030" s="2">
        <v>0</v>
      </c>
      <c r="G1030" s="3">
        <f t="shared" si="38"/>
        <v>15.807</v>
      </c>
      <c r="H1030" s="3">
        <f t="shared" si="35"/>
        <v>0.89999999999997726</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367930.15</v>
      </c>
      <c r="D1031" s="2">
        <f>BILANCA!E26</f>
        <v>370002.33</v>
      </c>
      <c r="E1031" s="2">
        <v>0</v>
      </c>
      <c r="F1031" s="2">
        <v>0</v>
      </c>
      <c r="G1031" s="3">
        <f t="shared" si="38"/>
        <v>23266.631010000005</v>
      </c>
      <c r="H1031" s="3">
        <f t="shared" si="35"/>
        <v>0.48000000003958121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452077.45</v>
      </c>
      <c r="D1033" s="2">
        <f>BILANCA!E28</f>
        <v>447857.56</v>
      </c>
      <c r="E1033" s="2">
        <v>0</v>
      </c>
      <c r="F1033" s="2">
        <v>0</v>
      </c>
      <c r="G1033" s="3">
        <f t="shared" si="38"/>
        <v>30999.22911</v>
      </c>
      <c r="H1033" s="3">
        <f t="shared" si="35"/>
        <v>0.89000000001396984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91330.91</v>
      </c>
      <c r="D1035" s="2">
        <f>BILANCA!E30</f>
        <v>91330.91</v>
      </c>
      <c r="E1035" s="2">
        <v>0</v>
      </c>
      <c r="F1035" s="2">
        <v>0</v>
      </c>
      <c r="G1035" s="3">
        <f t="shared" si="38"/>
        <v>6849.8182500000003</v>
      </c>
      <c r="H1035" s="3">
        <f t="shared" si="35"/>
        <v>0.17999999999301508</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91330.91</v>
      </c>
      <c r="D1039" s="2">
        <f>BILANCA!E34</f>
        <v>91330.91</v>
      </c>
      <c r="E1039" s="2">
        <v>0</v>
      </c>
      <c r="F1039" s="2">
        <v>0</v>
      </c>
      <c r="G1039" s="3">
        <f t="shared" si="38"/>
        <v>7945.78917</v>
      </c>
      <c r="H1039" s="3">
        <f t="shared" si="35"/>
        <v>0.17999999999301508</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2008.76</v>
      </c>
      <c r="D1040" s="2">
        <f>BILANCA!E35</f>
        <v>2008.76</v>
      </c>
      <c r="E1040" s="2">
        <v>0</v>
      </c>
      <c r="F1040" s="2">
        <v>0</v>
      </c>
      <c r="G1040" s="3">
        <f t="shared" si="38"/>
        <v>180.7884</v>
      </c>
      <c r="H1040" s="3">
        <f t="shared" si="35"/>
        <v>0.48000000000001819</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2008.76</v>
      </c>
      <c r="D1042" s="2">
        <f>BILANCA!E37</f>
        <v>2008.76</v>
      </c>
      <c r="E1042" s="2">
        <v>0</v>
      </c>
      <c r="F1042" s="2">
        <v>0</v>
      </c>
      <c r="G1042" s="3">
        <f t="shared" si="38"/>
        <v>192.84096</v>
      </c>
      <c r="H1042" s="3">
        <f t="shared" si="35"/>
        <v>0.48000000000001819</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5194.3899999999994</v>
      </c>
      <c r="D1050" s="2">
        <f>BILANCA!E45</f>
        <v>3564.0599999999995</v>
      </c>
      <c r="E1050" s="2">
        <v>0</v>
      </c>
      <c r="F1050" s="2">
        <v>0</v>
      </c>
      <c r="G1050" s="3">
        <f t="shared" si="38"/>
        <v>492.90039999999999</v>
      </c>
      <c r="H1050" s="3">
        <f t="shared" si="35"/>
        <v>0.44999999999890861</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8583.15</v>
      </c>
      <c r="D1052" s="2">
        <f>BILANCA!E47</f>
        <v>8583.15</v>
      </c>
      <c r="E1052" s="2">
        <v>0</v>
      </c>
      <c r="F1052" s="2">
        <v>0</v>
      </c>
      <c r="G1052" s="3">
        <f t="shared" si="38"/>
        <v>1081.4769000000001</v>
      </c>
      <c r="H1052" s="3">
        <f t="shared" si="35"/>
        <v>0.2999999999992724</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3388.76</v>
      </c>
      <c r="D1055" s="2">
        <f>BILANCA!E50</f>
        <v>5019.09</v>
      </c>
      <c r="E1055" s="2">
        <v>0</v>
      </c>
      <c r="F1055" s="2">
        <v>0</v>
      </c>
      <c r="G1055" s="3">
        <f t="shared" si="38"/>
        <v>604.21230000000003</v>
      </c>
      <c r="H1055" s="3">
        <f t="shared" si="35"/>
        <v>0.32999999999992724</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8979.36</v>
      </c>
      <c r="D1057" s="2">
        <f>BILANCA!E52</f>
        <v>9052.9100000000035</v>
      </c>
      <c r="E1057" s="2">
        <v>0</v>
      </c>
      <c r="F1057" s="2">
        <v>0</v>
      </c>
      <c r="G1057" s="3">
        <f t="shared" si="38"/>
        <v>1273.0034600000004</v>
      </c>
      <c r="H1057" s="3">
        <f t="shared" si="35"/>
        <v>0.44999999999708962</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8979.36</v>
      </c>
      <c r="D1058" s="2">
        <f>BILANCA!E53</f>
        <v>9052.91</v>
      </c>
      <c r="E1058" s="2">
        <v>0</v>
      </c>
      <c r="F1058" s="2">
        <v>0</v>
      </c>
      <c r="G1058" s="3">
        <f t="shared" si="38"/>
        <v>1300.0886399999999</v>
      </c>
      <c r="H1058" s="3">
        <f t="shared" si="35"/>
        <v>0.4500000000007276</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92367.25</v>
      </c>
      <c r="D1059" s="2">
        <f>BILANCA!E54</f>
        <v>96962.12</v>
      </c>
      <c r="E1059" s="2">
        <v>0</v>
      </c>
      <c r="F1059" s="2">
        <v>0</v>
      </c>
      <c r="G1059" s="3">
        <f t="shared" si="38"/>
        <v>14028.283009999999</v>
      </c>
      <c r="H1059" s="3">
        <f t="shared" si="35"/>
        <v>0.36999999999534339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92367.25</v>
      </c>
      <c r="D1060" s="2">
        <f>BILANCA!E55</f>
        <v>96962.12</v>
      </c>
      <c r="E1060" s="2">
        <v>0</v>
      </c>
      <c r="F1060" s="2">
        <v>0</v>
      </c>
      <c r="G1060" s="3">
        <f t="shared" si="38"/>
        <v>14314.574499999999</v>
      </c>
      <c r="H1060" s="3">
        <f t="shared" si="35"/>
        <v>0.36999999999534339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306710.82</v>
      </c>
      <c r="D1074" s="2">
        <f>BILANCA!E69</f>
        <v>218677.4</v>
      </c>
      <c r="E1074" s="2">
        <v>0</v>
      </c>
      <c r="F1074" s="2">
        <v>0</v>
      </c>
      <c r="G1074" s="3">
        <f t="shared" si="38"/>
        <v>47620.199680000005</v>
      </c>
      <c r="H1074" s="3">
        <f t="shared" si="35"/>
        <v>0.57999999998719431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226386.76</v>
      </c>
      <c r="D1075" s="2">
        <f>BILANCA!E70</f>
        <v>127356.21</v>
      </c>
      <c r="E1075" s="2">
        <v>0</v>
      </c>
      <c r="F1075" s="2">
        <v>0</v>
      </c>
      <c r="G1075" s="3">
        <f t="shared" si="38"/>
        <v>31271.4467</v>
      </c>
      <c r="H1075" s="3">
        <f t="shared" si="35"/>
        <v>0.44999999999708962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218685.37</v>
      </c>
      <c r="D1076" s="2">
        <f>BILANCA!E71</f>
        <v>121427.3</v>
      </c>
      <c r="E1076" s="2">
        <v>0</v>
      </c>
      <c r="F1076" s="2">
        <v>0</v>
      </c>
      <c r="G1076" s="3">
        <f t="shared" si="38"/>
        <v>30461.638020000002</v>
      </c>
      <c r="H1076" s="3">
        <f t="shared" si="35"/>
        <v>0.66999999999825377</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218685.37</v>
      </c>
      <c r="D1078" s="2">
        <f>BILANCA!E73</f>
        <v>121427.3</v>
      </c>
      <c r="E1078" s="2">
        <v>0</v>
      </c>
      <c r="F1078" s="2">
        <v>0</v>
      </c>
      <c r="G1078" s="3">
        <f t="shared" si="38"/>
        <v>31384.717960000002</v>
      </c>
      <c r="H1078" s="3">
        <f t="shared" si="35"/>
        <v>0.66999999999825377</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7701.39</v>
      </c>
      <c r="D1085" s="2">
        <f>BILANCA!E80</f>
        <v>5928.91</v>
      </c>
      <c r="E1085" s="2">
        <v>0</v>
      </c>
      <c r="F1085" s="2">
        <v>0</v>
      </c>
      <c r="G1085" s="3">
        <f t="shared" si="38"/>
        <v>1466.94075</v>
      </c>
      <c r="H1085" s="3">
        <f t="shared" si="35"/>
        <v>0.48000000000047294</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43856.7</v>
      </c>
      <c r="D1087" s="2">
        <f>BILANCA!E82</f>
        <v>30412.73</v>
      </c>
      <c r="E1087" s="2">
        <v>0</v>
      </c>
      <c r="F1087" s="2">
        <v>0</v>
      </c>
      <c r="G1087" s="3">
        <f t="shared" si="38"/>
        <v>8060.526319999999</v>
      </c>
      <c r="H1087" s="3">
        <f t="shared" si="35"/>
        <v>0.57000000000334694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43856.7</v>
      </c>
      <c r="D1092" s="2">
        <f>BILANCA!E87</f>
        <v>30412.73</v>
      </c>
      <c r="E1092" s="2">
        <v>0</v>
      </c>
      <c r="F1092" s="2">
        <v>0</v>
      </c>
      <c r="G1092" s="3">
        <f t="shared" si="38"/>
        <v>8583.9371199999987</v>
      </c>
      <c r="H1092" s="3">
        <f t="shared" si="35"/>
        <v>0.57000000000334694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35984.17</v>
      </c>
      <c r="D1152" s="2">
        <f>BILANCA!E147</f>
        <v>60738.46</v>
      </c>
      <c r="E1152" s="2">
        <v>0</v>
      </c>
      <c r="F1152" s="2">
        <v>0</v>
      </c>
      <c r="G1152" s="3">
        <f t="shared" si="38"/>
        <v>22359.47478</v>
      </c>
      <c r="H1152" s="3">
        <f t="shared" si="41"/>
        <v>0.62999999999738066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35984.17</v>
      </c>
      <c r="D1165" s="2">
        <f>BILANCA!E160</f>
        <v>60738.46</v>
      </c>
      <c r="E1165" s="2">
        <v>0</v>
      </c>
      <c r="F1165" s="2">
        <v>0</v>
      </c>
      <c r="G1165" s="3">
        <f t="shared" si="38"/>
        <v>24406.468949999999</v>
      </c>
      <c r="H1165" s="3">
        <f t="shared" si="41"/>
        <v>0.62999999999738066</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483.19</v>
      </c>
      <c r="D1176" s="2">
        <f>BILANCA!E171</f>
        <v>170</v>
      </c>
      <c r="E1176" s="2">
        <v>0</v>
      </c>
      <c r="F1176" s="2">
        <v>0</v>
      </c>
      <c r="G1176" s="3">
        <f t="shared" si="38"/>
        <v>136.64954</v>
      </c>
      <c r="H1176" s="3">
        <f t="shared" si="41"/>
        <v>0.18999999999999773</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483.19</v>
      </c>
      <c r="D1177" s="2">
        <f>BILANCA!E172</f>
        <v>170</v>
      </c>
      <c r="E1177" s="2">
        <v>0</v>
      </c>
      <c r="F1177" s="2">
        <v>0</v>
      </c>
      <c r="G1177" s="3">
        <f t="shared" si="38"/>
        <v>137.47273000000001</v>
      </c>
      <c r="H1177" s="3">
        <f t="shared" si="41"/>
        <v>0.18999999999999773</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989545.20000000007</v>
      </c>
      <c r="D1180" s="2">
        <f>BILANCA!E176</f>
        <v>943461.89999999991</v>
      </c>
      <c r="E1180" s="2">
        <v>0</v>
      </c>
      <c r="F1180" s="2">
        <v>0</v>
      </c>
      <c r="G1180" s="3">
        <f t="shared" si="38"/>
        <v>488999.73</v>
      </c>
      <c r="H1180" s="3">
        <f t="shared" si="41"/>
        <v>0.30000000016298145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270171.03000000003</v>
      </c>
      <c r="D1181" s="2">
        <f>BILANCA!E177</f>
        <v>222677.87</v>
      </c>
      <c r="E1181" s="2">
        <v>0</v>
      </c>
      <c r="F1181" s="2">
        <v>0</v>
      </c>
      <c r="G1181" s="3">
        <f t="shared" si="38"/>
        <v>122355.07767</v>
      </c>
      <c r="H1181" s="3">
        <f t="shared" si="41"/>
        <v>0.16000000003259629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237126.38</v>
      </c>
      <c r="D1182" s="2">
        <f>BILANCA!E178</f>
        <v>222677.87</v>
      </c>
      <c r="E1182" s="2">
        <v>0</v>
      </c>
      <c r="F1182" s="2">
        <v>0</v>
      </c>
      <c r="G1182" s="3">
        <f t="shared" si="38"/>
        <v>117386.92464</v>
      </c>
      <c r="H1182" s="3">
        <f t="shared" si="41"/>
        <v>0.51000000000931323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166988.67000000001</v>
      </c>
      <c r="D1183" s="2">
        <f>BILANCA!E179</f>
        <v>192176.77</v>
      </c>
      <c r="E1183" s="2">
        <v>0</v>
      </c>
      <c r="F1183" s="2">
        <v>0</v>
      </c>
      <c r="G1183" s="3">
        <f t="shared" si="38"/>
        <v>95382.20233</v>
      </c>
      <c r="H1183" s="3">
        <f t="shared" si="41"/>
        <v>0.55999999999767169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61891.96</v>
      </c>
      <c r="D1184" s="2">
        <f>BILANCA!E180</f>
        <v>30176.959999999999</v>
      </c>
      <c r="E1184" s="2">
        <v>0</v>
      </c>
      <c r="F1184" s="2">
        <v>0</v>
      </c>
      <c r="G1184" s="3">
        <f t="shared" si="38"/>
        <v>21270.78312</v>
      </c>
      <c r="H1184" s="3">
        <f t="shared" si="41"/>
        <v>8.000000000174623E-2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285.62</v>
      </c>
      <c r="D1185" s="2">
        <f>BILANCA!E181</f>
        <v>244.14</v>
      </c>
      <c r="E1185" s="2">
        <v>0</v>
      </c>
      <c r="F1185" s="2">
        <v>0</v>
      </c>
      <c r="G1185" s="3">
        <f t="shared" si="38"/>
        <v>135.43249999999998</v>
      </c>
      <c r="H1185" s="3">
        <f t="shared" si="41"/>
        <v>0.51999999999998181</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285.62</v>
      </c>
      <c r="D1188" s="2">
        <f>BILANCA!E184</f>
        <v>244.14</v>
      </c>
      <c r="E1188" s="2">
        <v>0</v>
      </c>
      <c r="F1188" s="2">
        <v>0</v>
      </c>
      <c r="G1188" s="3">
        <f t="shared" si="38"/>
        <v>137.7542</v>
      </c>
      <c r="H1188" s="3">
        <f t="shared" si="41"/>
        <v>0.51999999999998181</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80</v>
      </c>
      <c r="D1198" s="2">
        <f>BILANCA!E194</f>
        <v>80</v>
      </c>
      <c r="E1198" s="2">
        <v>0</v>
      </c>
      <c r="F1198" s="2">
        <v>0</v>
      </c>
      <c r="G1198" s="3">
        <f t="shared" si="38"/>
        <v>45.12</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7880.13</v>
      </c>
      <c r="D1199" s="2">
        <f>BILANCA!E195</f>
        <v>0</v>
      </c>
      <c r="E1199" s="2">
        <v>0</v>
      </c>
      <c r="F1199" s="2">
        <v>0</v>
      </c>
      <c r="G1199" s="3">
        <f t="shared" si="38"/>
        <v>1489.34457</v>
      </c>
      <c r="H1199" s="3">
        <f t="shared" si="41"/>
        <v>0.13000000000010914</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33044.649999999994</v>
      </c>
      <c r="D1201" s="2">
        <f>BILANCA!E197</f>
        <v>0</v>
      </c>
      <c r="E1201" s="2">
        <v>0</v>
      </c>
      <c r="F1201" s="2">
        <v>0</v>
      </c>
      <c r="G1201" s="3">
        <f t="shared" si="38"/>
        <v>6311.5281499999992</v>
      </c>
      <c r="H1201" s="3">
        <f t="shared" si="41"/>
        <v>0.35000000000582077</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33044.629999999997</v>
      </c>
      <c r="D1202" s="2">
        <f>BILANCA!E198</f>
        <v>0</v>
      </c>
      <c r="E1202" s="2">
        <v>0</v>
      </c>
      <c r="F1202" s="2">
        <v>0</v>
      </c>
      <c r="G1202" s="3">
        <f t="shared" ref="G1202:G1206" si="44">B1202/1000*C1202+B1202/500*D1202</f>
        <v>6344.5689599999996</v>
      </c>
      <c r="H1202" s="3">
        <f t="shared" ref="H1202:H1206" si="45">ABS(C1202-ROUND(C1202,0))+ABS(D1202-ROUND(D1202,0))</f>
        <v>0.37000000000261934</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0.02</v>
      </c>
      <c r="D1203" s="2">
        <f>BILANCA!E199</f>
        <v>0</v>
      </c>
      <c r="E1203" s="2">
        <v>0</v>
      </c>
      <c r="F1203" s="2">
        <v>0</v>
      </c>
      <c r="G1203" s="3">
        <f t="shared" si="44"/>
        <v>3.8600000000000001E-3</v>
      </c>
      <c r="H1203" s="3">
        <f t="shared" si="45"/>
        <v>0.02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719374.17</v>
      </c>
      <c r="D1255" s="2">
        <f>BILANCA!E251</f>
        <v>720784.02999999991</v>
      </c>
      <c r="E1255" s="2">
        <v>0</v>
      </c>
      <c r="F1255" s="2">
        <v>0</v>
      </c>
      <c r="G1255" s="3">
        <f t="shared" si="38"/>
        <v>529430.84635000001</v>
      </c>
      <c r="H1255" s="3">
        <f t="shared" si="41"/>
        <v>0.19999999995343387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682834.38</v>
      </c>
      <c r="D1256" s="2">
        <f>BILANCA!E252</f>
        <v>724784.5</v>
      </c>
      <c r="E1256" s="2">
        <v>0</v>
      </c>
      <c r="F1256" s="2">
        <v>0</v>
      </c>
      <c r="G1256" s="3">
        <f t="shared" si="38"/>
        <v>524571.23147999996</v>
      </c>
      <c r="H1256" s="3">
        <f t="shared" si="41"/>
        <v>0.88000000000465661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682834.38</v>
      </c>
      <c r="D1257" s="2">
        <f>BILANCA!E253</f>
        <v>724784.5</v>
      </c>
      <c r="E1257" s="2">
        <v>0</v>
      </c>
      <c r="F1257" s="2">
        <v>0</v>
      </c>
      <c r="G1257" s="3">
        <f t="shared" si="38"/>
        <v>526703.63485999999</v>
      </c>
      <c r="H1257" s="3">
        <f t="shared" si="41"/>
        <v>0.88000000000465661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555.62</v>
      </c>
      <c r="D1259" s="2">
        <f>BILANCA!E255</f>
        <v>-64738.93</v>
      </c>
      <c r="E1259" s="2">
        <v>0</v>
      </c>
      <c r="F1259" s="2">
        <v>0</v>
      </c>
      <c r="G1259" s="3">
        <f t="shared" si="38"/>
        <v>-32101.637760000001</v>
      </c>
      <c r="H1259" s="3">
        <f t="shared" si="41"/>
        <v>0.44999999999970441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555.62</v>
      </c>
      <c r="D1260" s="2">
        <f>BILANCA!E256</f>
        <v>0</v>
      </c>
      <c r="E1260" s="2">
        <v>0</v>
      </c>
      <c r="F1260" s="2">
        <v>0</v>
      </c>
      <c r="G1260" s="3">
        <f t="shared" si="38"/>
        <v>138.905</v>
      </c>
      <c r="H1260" s="3">
        <f t="shared" si="41"/>
        <v>0.37999999999999545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555.62</v>
      </c>
      <c r="D1261" s="2">
        <f>BILANCA!E257</f>
        <v>0</v>
      </c>
      <c r="E1261" s="2">
        <v>0</v>
      </c>
      <c r="F1261" s="2">
        <v>0</v>
      </c>
      <c r="G1261" s="3">
        <f t="shared" si="38"/>
        <v>139.46062000000001</v>
      </c>
      <c r="H1261" s="3">
        <f t="shared" si="41"/>
        <v>0.37999999999999545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64738.93</v>
      </c>
      <c r="E1264" s="2">
        <v>0</v>
      </c>
      <c r="F1264" s="2">
        <v>0</v>
      </c>
      <c r="G1264" s="3">
        <f t="shared" si="38"/>
        <v>32887.37644</v>
      </c>
      <c r="H1264" s="3">
        <f t="shared" si="41"/>
        <v>6.9999999999708962E-2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64738.93</v>
      </c>
      <c r="E1265" s="2">
        <v>0</v>
      </c>
      <c r="F1265" s="2">
        <v>0</v>
      </c>
      <c r="G1265" s="3">
        <f t="shared" si="38"/>
        <v>33016.854299999999</v>
      </c>
      <c r="H1265" s="3">
        <f t="shared" si="41"/>
        <v>6.9999999999708962E-2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35984.17</v>
      </c>
      <c r="D1278" s="2">
        <f>BILANCA!E274</f>
        <v>60738.46</v>
      </c>
      <c r="E1278" s="2">
        <v>0</v>
      </c>
      <c r="F1278" s="2">
        <v>0</v>
      </c>
      <c r="G1278" s="3">
        <f t="shared" si="38"/>
        <v>42199.572120000004</v>
      </c>
      <c r="H1278" s="3">
        <f t="shared" si="41"/>
        <v>0.62999999999738066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35984.17</v>
      </c>
      <c r="D1291" s="2">
        <f>BILANCA!E287</f>
        <v>60738.46</v>
      </c>
      <c r="E1291" s="2">
        <v>0</v>
      </c>
      <c r="F1291" s="2">
        <v>0</v>
      </c>
      <c r="G1291" s="3">
        <f t="shared" si="48"/>
        <v>44246.566290000002</v>
      </c>
      <c r="H1291" s="3">
        <f t="shared" si="49"/>
        <v>0.62999999999738066</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2654.46</v>
      </c>
      <c r="D1301" s="2">
        <f>BILANCA!E297</f>
        <v>2654.46</v>
      </c>
      <c r="E1301" s="2">
        <v>0</v>
      </c>
      <c r="F1301" s="2">
        <v>0</v>
      </c>
      <c r="G1301" s="3">
        <f t="shared" si="38"/>
        <v>2317.3435799999997</v>
      </c>
      <c r="H1301" s="3">
        <f t="shared" si="41"/>
        <v>0.92000000000007276</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2654.46</v>
      </c>
      <c r="D1302" s="2">
        <f>BILANCA!E298</f>
        <v>2654.46</v>
      </c>
      <c r="E1302" s="2">
        <v>0</v>
      </c>
      <c r="F1302" s="2">
        <v>0</v>
      </c>
      <c r="G1302" s="3">
        <f t="shared" si="38"/>
        <v>2325.3069599999999</v>
      </c>
      <c r="H1302" s="3">
        <f t="shared" si="41"/>
        <v>0.92000000000007276</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3091.03</v>
      </c>
      <c r="D1305" s="2">
        <f>BILANCA!E302</f>
        <v>21130.05</v>
      </c>
      <c r="E1305" s="2">
        <v>0</v>
      </c>
      <c r="F1305" s="2">
        <v>0</v>
      </c>
      <c r="G1305" s="3">
        <f t="shared" si="38"/>
        <v>13378.583349999999</v>
      </c>
      <c r="H1305" s="3">
        <f t="shared" si="41"/>
        <v>7.9999999999472493E-2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32893.14</v>
      </c>
      <c r="D1306" s="2">
        <f>BILANCA!E303</f>
        <v>39608.410000000003</v>
      </c>
      <c r="E1306" s="2">
        <v>0</v>
      </c>
      <c r="F1306" s="2">
        <v>0</v>
      </c>
      <c r="G1306" s="3">
        <f t="shared" si="38"/>
        <v>33184.548159999998</v>
      </c>
      <c r="H1306" s="3">
        <f t="shared" si="41"/>
        <v>0.55000000000291038</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35984.17</v>
      </c>
      <c r="D1307" s="2">
        <f>BILANCA!E304</f>
        <v>60738.46</v>
      </c>
      <c r="E1307" s="2">
        <v>0</v>
      </c>
      <c r="F1307" s="2">
        <v>0</v>
      </c>
      <c r="G1307" s="3">
        <f>B1307/1000*C1307+B1307/500*D1307</f>
        <v>46765.943729999999</v>
      </c>
      <c r="H1307" s="3">
        <f>ABS(C1307-ROUND(C1307,0))+ABS(D1307-ROUND(D1307,0))</f>
        <v>0.62999999999738066</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43856.7</v>
      </c>
      <c r="D1311" s="2">
        <f>BILANCA!E308</f>
        <v>21787.87</v>
      </c>
      <c r="E1311" s="2">
        <v>0</v>
      </c>
      <c r="F1311" s="2">
        <v>0</v>
      </c>
      <c r="G1311" s="3">
        <f t="shared" si="52"/>
        <v>26317.164439999997</v>
      </c>
      <c r="H1311" s="3">
        <f t="shared" si="41"/>
        <v>0.43000000000392902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8624.86</v>
      </c>
      <c r="E1312" s="2">
        <v>0</v>
      </c>
      <c r="F1312" s="2">
        <v>0</v>
      </c>
      <c r="G1312" s="3">
        <f t="shared" si="52"/>
        <v>5209.4154399999998</v>
      </c>
      <c r="H1312" s="3">
        <f t="shared" si="41"/>
        <v>0.13999999999941792</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237126.38</v>
      </c>
      <c r="D1340" s="2">
        <f>BILANCA!E337</f>
        <v>222677.87</v>
      </c>
      <c r="E1340" s="2">
        <v>0</v>
      </c>
      <c r="F1340" s="2">
        <v>0</v>
      </c>
      <c r="G1340" s="3">
        <f t="shared" si="52"/>
        <v>225219.09960000002</v>
      </c>
      <c r="H1340" s="3">
        <f t="shared" si="41"/>
        <v>0.51000000000931323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33044.65</v>
      </c>
      <c r="D1342" s="2">
        <f>BILANCA!E339</f>
        <v>0</v>
      </c>
      <c r="E1342" s="2">
        <v>0</v>
      </c>
      <c r="F1342" s="2">
        <v>0</v>
      </c>
      <c r="G1342" s="3">
        <f t="shared" si="52"/>
        <v>10970.823800000002</v>
      </c>
      <c r="H1342" s="3">
        <f t="shared" si="41"/>
        <v>0.34999999999854481</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2654.46</v>
      </c>
      <c r="D1394" s="2">
        <f>BILANCA!E391</f>
        <v>2654.46</v>
      </c>
      <c r="E1394" s="2">
        <v>0</v>
      </c>
      <c r="F1394" s="2">
        <v>0</v>
      </c>
      <c r="G1394" s="3">
        <f t="shared" si="61"/>
        <v>3057.9379199999998</v>
      </c>
      <c r="H1394" s="3">
        <f t="shared" si="62"/>
        <v>0.92000000000007276</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2460791.44</v>
      </c>
      <c r="D1525" s="2">
        <f>'RAS-funkcijski'!E129</f>
        <v>2589348.4700000002</v>
      </c>
      <c r="E1525" s="2">
        <v>0</v>
      </c>
      <c r="F1525" s="2">
        <v>0</v>
      </c>
      <c r="G1525" s="3">
        <f t="shared" si="52"/>
        <v>954936.0475000001</v>
      </c>
      <c r="H1525" s="3">
        <f t="shared" si="63"/>
        <v>0.91000000014901161</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2460791.44</v>
      </c>
      <c r="D1529" s="2">
        <f>'RAS-funkcijski'!E133</f>
        <v>2589348.4700000002</v>
      </c>
      <c r="E1529" s="2">
        <v>0</v>
      </c>
      <c r="F1529" s="2">
        <v>0</v>
      </c>
      <c r="G1529" s="3">
        <f t="shared" si="52"/>
        <v>985494.00102000008</v>
      </c>
      <c r="H1529" s="3">
        <f t="shared" si="63"/>
        <v>0.91000000014901161</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2460791.44</v>
      </c>
      <c r="D1537" s="14">
        <f>'RAS-funkcijski'!E141</f>
        <v>2589348.4700000002</v>
      </c>
      <c r="E1537" s="14">
        <v>0</v>
      </c>
      <c r="F1537" s="14">
        <v>0</v>
      </c>
      <c r="G1537" s="15">
        <f t="shared" si="52"/>
        <v>1046609.90806</v>
      </c>
      <c r="H1537" s="15">
        <f t="shared" si="63"/>
        <v>0.91000000014901161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35929.730000000003</v>
      </c>
      <c r="E1538" s="7">
        <v>0</v>
      </c>
      <c r="F1538" s="7">
        <v>0</v>
      </c>
      <c r="G1538" s="8">
        <f t="shared" si="52"/>
        <v>71.859460000000013</v>
      </c>
      <c r="H1538" s="8">
        <f t="shared" si="63"/>
        <v>0.26999999999679858</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35918.720000000001</v>
      </c>
      <c r="E1539" s="2">
        <v>0</v>
      </c>
      <c r="F1539" s="2">
        <v>0</v>
      </c>
      <c r="G1539" s="3">
        <f t="shared" si="52"/>
        <v>143.67488</v>
      </c>
      <c r="H1539" s="3">
        <f t="shared" si="63"/>
        <v>0.27999999999883585</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35918.720000000001</v>
      </c>
      <c r="E1540" s="2">
        <v>0</v>
      </c>
      <c r="F1540" s="2">
        <v>0</v>
      </c>
      <c r="G1540" s="3">
        <f t="shared" si="52"/>
        <v>215.51232000000002</v>
      </c>
      <c r="H1540" s="3">
        <f t="shared" si="63"/>
        <v>0.27999999999883585</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35918.720000000001</v>
      </c>
      <c r="E1542" s="2">
        <v>0</v>
      </c>
      <c r="F1542" s="2">
        <v>0</v>
      </c>
      <c r="G1542" s="3">
        <f t="shared" si="52"/>
        <v>359.18720000000002</v>
      </c>
      <c r="H1542" s="3">
        <f t="shared" si="63"/>
        <v>0.27999999999883585</v>
      </c>
      <c r="I1542" s="11">
        <f t="shared" si="64"/>
        <v>100.57241599958185</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11.01</v>
      </c>
      <c r="E1555" s="2">
        <v>0</v>
      </c>
      <c r="F1555" s="2">
        <v>0</v>
      </c>
      <c r="G1555" s="3">
        <f t="shared" si="52"/>
        <v>0.39635999999999999</v>
      </c>
      <c r="H1555" s="3">
        <f t="shared" si="63"/>
        <v>9.9999999999997868E-3</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11.01</v>
      </c>
      <c r="E1556" s="2">
        <v>0</v>
      </c>
      <c r="F1556" s="2">
        <v>0</v>
      </c>
      <c r="G1556" s="3">
        <f t="shared" si="52"/>
        <v>0.41837999999999997</v>
      </c>
      <c r="H1556" s="3">
        <f t="shared" si="63"/>
        <v>9.9999999999997868E-3</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11.01</v>
      </c>
      <c r="E1558" s="2">
        <v>0</v>
      </c>
      <c r="F1558" s="2">
        <v>0</v>
      </c>
      <c r="G1558" s="3">
        <f t="shared" si="52"/>
        <v>0.46242</v>
      </c>
      <c r="H1558" s="3">
        <f t="shared" si="63"/>
        <v>9.9999999999997868E-3</v>
      </c>
      <c r="I1558" s="11">
        <f t="shared" si="66"/>
        <v>4.6241999999999013E-3</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270171.03000000003</v>
      </c>
      <c r="D1582" s="7"/>
      <c r="E1582" s="7">
        <v>0</v>
      </c>
      <c r="F1582" s="7">
        <v>0</v>
      </c>
      <c r="G1582" s="8">
        <f t="shared" ref="G1582:G1686" si="70">B1582/1000*C1582</f>
        <v>270.17103000000003</v>
      </c>
      <c r="H1582" s="8">
        <f t="shared" ref="H1582:H1686" si="71">ABS(C1582-ROUND(C1582,0))</f>
        <v>3.0000000027939677E-2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2689557.6599999997</v>
      </c>
      <c r="D1583" s="2">
        <v>0</v>
      </c>
      <c r="E1583" s="2">
        <v>0</v>
      </c>
      <c r="F1583" s="2">
        <v>0</v>
      </c>
      <c r="G1583" s="3">
        <f t="shared" si="70"/>
        <v>5379.1153199999999</v>
      </c>
      <c r="H1583" s="3">
        <f t="shared" si="71"/>
        <v>0.34000000031664968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2609711.36</v>
      </c>
      <c r="D1585" s="2">
        <v>0</v>
      </c>
      <c r="E1585" s="2">
        <v>0</v>
      </c>
      <c r="F1585" s="2">
        <v>0</v>
      </c>
      <c r="G1585" s="3">
        <f t="shared" si="70"/>
        <v>10438.845439999999</v>
      </c>
      <c r="H1585" s="3">
        <f t="shared" si="71"/>
        <v>0.35999999986961484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2146934.31</v>
      </c>
      <c r="D1586" s="2">
        <v>0</v>
      </c>
      <c r="E1586" s="2">
        <v>0</v>
      </c>
      <c r="F1586" s="2">
        <v>0</v>
      </c>
      <c r="G1586" s="3">
        <f t="shared" si="70"/>
        <v>10734.671550000001</v>
      </c>
      <c r="H1586" s="3">
        <f t="shared" si="71"/>
        <v>0.31000000005587935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450264.3</v>
      </c>
      <c r="D1587" s="2">
        <v>0</v>
      </c>
      <c r="E1587" s="2">
        <v>0</v>
      </c>
      <c r="F1587" s="2">
        <v>0</v>
      </c>
      <c r="G1587" s="3">
        <f t="shared" si="70"/>
        <v>2701.5857999999998</v>
      </c>
      <c r="H1587" s="3">
        <f t="shared" si="71"/>
        <v>0.29999999998835847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5009.09</v>
      </c>
      <c r="D1588" s="2">
        <v>0</v>
      </c>
      <c r="E1588" s="2">
        <v>0</v>
      </c>
      <c r="F1588" s="2">
        <v>0</v>
      </c>
      <c r="G1588" s="3">
        <f t="shared" si="70"/>
        <v>35.063630000000003</v>
      </c>
      <c r="H1588" s="3">
        <f t="shared" si="71"/>
        <v>9.0000000000145519E-2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7303.66</v>
      </c>
      <c r="D1591" s="2">
        <v>0</v>
      </c>
      <c r="E1591" s="2">
        <v>0</v>
      </c>
      <c r="F1591" s="2">
        <v>0</v>
      </c>
      <c r="G1591" s="3">
        <f t="shared" si="70"/>
        <v>73.036600000000007</v>
      </c>
      <c r="H1591" s="3">
        <f t="shared" si="71"/>
        <v>0.34000000000014552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200</v>
      </c>
      <c r="D1593" s="2">
        <v>0</v>
      </c>
      <c r="E1593" s="2">
        <v>0</v>
      </c>
      <c r="F1593" s="2">
        <v>0</v>
      </c>
      <c r="G1593" s="3">
        <f t="shared" si="70"/>
        <v>2.4</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77806.3</v>
      </c>
      <c r="D1594" s="2">
        <v>0</v>
      </c>
      <c r="E1594" s="2">
        <v>0</v>
      </c>
      <c r="F1594" s="2">
        <v>0</v>
      </c>
      <c r="G1594" s="3">
        <f t="shared" si="70"/>
        <v>1011.4819</v>
      </c>
      <c r="H1594" s="3">
        <f t="shared" si="71"/>
        <v>0.30000000000291038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2040</v>
      </c>
      <c r="D1601" s="2">
        <v>0</v>
      </c>
      <c r="E1601" s="2">
        <v>0</v>
      </c>
      <c r="F1601" s="2">
        <v>0</v>
      </c>
      <c r="G1601" s="3">
        <f>B1601/1000*C1601</f>
        <v>40.800000000000004</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2737050.82</v>
      </c>
      <c r="D1602" s="2">
        <v>0</v>
      </c>
      <c r="E1602" s="2">
        <v>0</v>
      </c>
      <c r="F1602" s="2">
        <v>0</v>
      </c>
      <c r="G1602" s="3">
        <f t="shared" si="70"/>
        <v>57478.067219999997</v>
      </c>
      <c r="H1602" s="3">
        <f t="shared" si="71"/>
        <v>0.18000000016763806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2624159.8699999996</v>
      </c>
      <c r="D1604" s="2">
        <v>0</v>
      </c>
      <c r="E1604" s="2">
        <v>0</v>
      </c>
      <c r="F1604" s="2">
        <v>0</v>
      </c>
      <c r="G1604" s="3">
        <f t="shared" si="70"/>
        <v>60355.677009999992</v>
      </c>
      <c r="H1604" s="3">
        <f t="shared" si="71"/>
        <v>0.13000000035390258</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2121746.21</v>
      </c>
      <c r="D1605" s="2">
        <v>0</v>
      </c>
      <c r="E1605" s="2">
        <v>0</v>
      </c>
      <c r="F1605" s="2">
        <v>0</v>
      </c>
      <c r="G1605" s="3">
        <f t="shared" si="70"/>
        <v>50921.909039999999</v>
      </c>
      <c r="H1605" s="3">
        <f t="shared" si="71"/>
        <v>0.2099999999627471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481979.3</v>
      </c>
      <c r="D1606" s="2">
        <v>0</v>
      </c>
      <c r="E1606" s="2">
        <v>0</v>
      </c>
      <c r="F1606" s="2">
        <v>0</v>
      </c>
      <c r="G1606" s="3">
        <f t="shared" si="70"/>
        <v>12049.4825</v>
      </c>
      <c r="H1606" s="3">
        <f t="shared" si="71"/>
        <v>0.29999999998835847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5050.57</v>
      </c>
      <c r="D1607" s="2">
        <v>0</v>
      </c>
      <c r="E1607" s="2">
        <v>0</v>
      </c>
      <c r="F1607" s="2">
        <v>0</v>
      </c>
      <c r="G1607" s="3">
        <f t="shared" si="70"/>
        <v>131.31482</v>
      </c>
      <c r="H1607" s="3">
        <f t="shared" si="71"/>
        <v>0.43000000000029104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7303.66</v>
      </c>
      <c r="D1610" s="2">
        <v>0</v>
      </c>
      <c r="E1610" s="2">
        <v>0</v>
      </c>
      <c r="F1610" s="2">
        <v>0</v>
      </c>
      <c r="G1610" s="3">
        <f t="shared" si="70"/>
        <v>211.80614</v>
      </c>
      <c r="H1610" s="3">
        <f t="shared" si="71"/>
        <v>0.34000000000014552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7880.13</v>
      </c>
      <c r="D1611" s="2">
        <v>0</v>
      </c>
      <c r="E1611" s="2">
        <v>0</v>
      </c>
      <c r="F1611" s="2">
        <v>0</v>
      </c>
      <c r="G1611" s="3">
        <f t="shared" si="70"/>
        <v>236.40389999999999</v>
      </c>
      <c r="H1611" s="3">
        <f t="shared" si="71"/>
        <v>0.13000000000010914</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200</v>
      </c>
      <c r="D1612" s="2">
        <v>0</v>
      </c>
      <c r="E1612" s="2">
        <v>0</v>
      </c>
      <c r="F1612" s="2">
        <v>0</v>
      </c>
      <c r="G1612" s="3">
        <f t="shared" si="70"/>
        <v>6.2</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110850.95</v>
      </c>
      <c r="D1613" s="2">
        <v>0</v>
      </c>
      <c r="E1613" s="2">
        <v>0</v>
      </c>
      <c r="F1613" s="2">
        <v>0</v>
      </c>
      <c r="G1613" s="3">
        <f t="shared" si="70"/>
        <v>3547.2303999999999</v>
      </c>
      <c r="H1613" s="3">
        <f t="shared" si="71"/>
        <v>5.0000000002910383E-2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2040</v>
      </c>
      <c r="D1620" s="2">
        <v>0</v>
      </c>
      <c r="E1620" s="2">
        <v>0</v>
      </c>
      <c r="F1620" s="2">
        <v>0</v>
      </c>
      <c r="G1620" s="3">
        <f>B1620/1000*C1620</f>
        <v>79.56</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222677.86999999965</v>
      </c>
      <c r="D1621" s="2">
        <v>0</v>
      </c>
      <c r="E1621" s="2">
        <v>0</v>
      </c>
      <c r="F1621" s="2">
        <v>0</v>
      </c>
      <c r="G1621" s="3">
        <f t="shared" si="70"/>
        <v>8907.1147999999866</v>
      </c>
      <c r="H1621" s="3">
        <f t="shared" si="71"/>
        <v>0.13000000035390258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222677.87</v>
      </c>
      <c r="D1681" s="2">
        <v>0</v>
      </c>
      <c r="E1681" s="2">
        <v>0</v>
      </c>
      <c r="F1681" s="2">
        <v>0</v>
      </c>
      <c r="G1681" s="3">
        <f t="shared" si="70"/>
        <v>22267.787</v>
      </c>
      <c r="H1681" s="3">
        <f t="shared" si="71"/>
        <v>0.13000000000465661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222677.87</v>
      </c>
      <c r="D1683" s="2">
        <v>0</v>
      </c>
      <c r="E1683" s="2">
        <v>0</v>
      </c>
      <c r="F1683" s="2">
        <v>0</v>
      </c>
      <c r="G1683" s="3">
        <f t="shared" si="70"/>
        <v>22713.142739999999</v>
      </c>
      <c r="H1683" s="3">
        <f t="shared" si="71"/>
        <v>0.13000000000465661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2019</v>
      </c>
      <c r="B1" s="396"/>
      <c r="C1" s="396"/>
    </row>
    <row r="2" spans="1:16" ht="33" customHeight="1" x14ac:dyDescent="0.2">
      <c r="A2" s="397" t="s">
        <v>2020</v>
      </c>
      <c r="B2" s="398"/>
      <c r="C2" s="395"/>
      <c r="D2" s="5"/>
      <c r="E2" s="5"/>
      <c r="F2" s="5"/>
      <c r="G2" s="5"/>
      <c r="H2" s="5"/>
      <c r="I2" s="5"/>
      <c r="J2" s="5"/>
      <c r="K2" s="5"/>
      <c r="L2" s="5"/>
      <c r="M2" s="5"/>
      <c r="N2" s="5"/>
      <c r="O2" s="5"/>
      <c r="P2" s="5"/>
    </row>
    <row r="3" spans="1:16" ht="18.75" customHeight="1" x14ac:dyDescent="0.2">
      <c r="A3" s="222" t="s">
        <v>2021</v>
      </c>
      <c r="B3" s="399"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405" t="s">
        <v>2103</v>
      </c>
      <c r="C46" s="395"/>
      <c r="D46" s="5"/>
      <c r="E46" s="5"/>
      <c r="F46" s="5"/>
      <c r="G46" s="5"/>
      <c r="H46" s="5"/>
      <c r="I46" s="5"/>
      <c r="J46" s="5"/>
      <c r="K46" s="5"/>
      <c r="L46" s="5"/>
      <c r="M46" s="5"/>
      <c r="N46" s="5"/>
      <c r="O46" s="5"/>
      <c r="P46" s="5"/>
    </row>
    <row r="47" spans="1:16" ht="66" hidden="1" customHeight="1" x14ac:dyDescent="0.2">
      <c r="A47" s="39" t="s">
        <v>2104</v>
      </c>
      <c r="B47" s="406" t="s">
        <v>2105</v>
      </c>
      <c r="C47" s="406"/>
      <c r="D47" s="5"/>
      <c r="E47" s="5"/>
      <c r="F47" s="5"/>
      <c r="G47" s="5"/>
      <c r="H47" s="5"/>
      <c r="I47" s="5"/>
      <c r="J47" s="5"/>
      <c r="K47" s="5"/>
      <c r="L47" s="5"/>
      <c r="M47" s="5"/>
      <c r="N47" s="5"/>
      <c r="O47" s="5"/>
      <c r="P47" s="5"/>
    </row>
    <row r="48" spans="1:16" ht="123.75" customHeight="1" x14ac:dyDescent="0.2">
      <c r="A48" s="202" t="s">
        <v>2106</v>
      </c>
      <c r="B48" s="404" t="s">
        <v>2107</v>
      </c>
      <c r="C48" s="403"/>
      <c r="D48" s="5"/>
      <c r="E48" s="5"/>
      <c r="F48" s="5"/>
      <c r="G48" s="5"/>
      <c r="H48" s="5"/>
      <c r="I48" s="5"/>
      <c r="J48" s="5"/>
      <c r="K48" s="5"/>
      <c r="L48" s="5"/>
      <c r="M48" s="5"/>
      <c r="N48" s="5"/>
      <c r="O48" s="5"/>
      <c r="P48" s="5"/>
    </row>
    <row r="49" spans="1:16" ht="34.5" customHeight="1" x14ac:dyDescent="0.2">
      <c r="A49" s="202" t="s">
        <v>2108</v>
      </c>
      <c r="B49" s="402" t="s">
        <v>2109</v>
      </c>
      <c r="C49" s="403"/>
      <c r="D49" s="5"/>
      <c r="E49" s="5"/>
      <c r="F49" s="5"/>
      <c r="G49" s="5"/>
      <c r="H49" s="5"/>
      <c r="I49" s="5"/>
      <c r="J49" s="5"/>
      <c r="K49" s="5"/>
      <c r="L49" s="5"/>
      <c r="M49" s="5"/>
      <c r="N49" s="5"/>
      <c r="O49" s="5"/>
      <c r="P49" s="5"/>
    </row>
    <row r="50" spans="1:16" ht="34.5" customHeight="1" x14ac:dyDescent="0.2">
      <c r="A50" s="202" t="s">
        <v>2110</v>
      </c>
      <c r="B50" s="402" t="s">
        <v>2111</v>
      </c>
      <c r="C50" s="403"/>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7" t="s">
        <v>2117</v>
      </c>
      <c r="C53" s="408"/>
      <c r="D53" s="5"/>
      <c r="E53" s="5"/>
      <c r="F53" s="5"/>
      <c r="G53" s="5"/>
      <c r="H53" s="5"/>
      <c r="I53" s="5"/>
      <c r="J53" s="5"/>
      <c r="K53" s="5"/>
      <c r="L53" s="5"/>
      <c r="M53" s="5"/>
      <c r="N53" s="5"/>
      <c r="O53" s="5"/>
      <c r="P53" s="5"/>
    </row>
    <row r="54" spans="1:16" ht="31.5" customHeight="1" x14ac:dyDescent="0.2">
      <c r="A54" s="224" t="s">
        <v>2118</v>
      </c>
      <c r="B54" s="407" t="s">
        <v>2119</v>
      </c>
      <c r="C54" s="408"/>
      <c r="D54" s="5"/>
      <c r="E54" s="5"/>
      <c r="F54" s="5"/>
      <c r="G54" s="5"/>
      <c r="H54" s="5"/>
      <c r="I54" s="5"/>
      <c r="J54" s="5"/>
      <c r="K54" s="5"/>
      <c r="L54" s="5"/>
      <c r="M54" s="5"/>
      <c r="N54" s="5"/>
      <c r="O54" s="5"/>
      <c r="P54" s="5"/>
    </row>
    <row r="55" spans="1:16" ht="54.6" customHeight="1" x14ac:dyDescent="0.2">
      <c r="A55" s="224" t="s">
        <v>2120</v>
      </c>
      <c r="B55" s="407" t="s">
        <v>2121</v>
      </c>
      <c r="C55" s="408"/>
      <c r="D55" s="5"/>
      <c r="E55" s="5"/>
      <c r="F55" s="5"/>
      <c r="G55" s="5"/>
      <c r="H55" s="5"/>
      <c r="I55" s="5"/>
      <c r="J55" s="5"/>
      <c r="K55" s="5"/>
      <c r="L55" s="5"/>
      <c r="M55" s="5"/>
      <c r="N55" s="5"/>
      <c r="O55" s="5"/>
      <c r="P55" s="5"/>
    </row>
    <row r="56" spans="1:16" ht="54.6" customHeight="1" x14ac:dyDescent="0.2">
      <c r="A56" s="224" t="s">
        <v>2122</v>
      </c>
      <c r="B56" s="407" t="s">
        <v>2123</v>
      </c>
      <c r="C56" s="408"/>
      <c r="D56" s="5"/>
      <c r="E56" s="5"/>
      <c r="F56" s="5"/>
      <c r="G56" s="5"/>
      <c r="H56" s="5"/>
      <c r="I56" s="5"/>
      <c r="J56" s="5"/>
      <c r="K56" s="5"/>
      <c r="L56" s="5"/>
      <c r="M56" s="5"/>
      <c r="N56" s="5"/>
      <c r="O56" s="5"/>
      <c r="P56" s="5"/>
    </row>
    <row r="57" spans="1:16" ht="54" customHeight="1" x14ac:dyDescent="0.2">
      <c r="A57" s="224" t="s">
        <v>2124</v>
      </c>
      <c r="B57" s="407" t="s">
        <v>2125</v>
      </c>
      <c r="C57" s="408"/>
      <c r="D57" s="5"/>
      <c r="E57" s="5"/>
      <c r="F57" s="5"/>
      <c r="G57" s="5"/>
      <c r="H57" s="5"/>
      <c r="I57" s="5"/>
      <c r="J57" s="5"/>
      <c r="K57" s="5"/>
      <c r="L57" s="5"/>
      <c r="M57" s="5"/>
      <c r="N57" s="5"/>
      <c r="O57" s="5"/>
      <c r="P57" s="5"/>
    </row>
    <row r="58" spans="1:16" ht="31.15" customHeight="1" x14ac:dyDescent="0.2">
      <c r="A58" s="270" t="s">
        <v>2126</v>
      </c>
      <c r="B58" s="400" t="s">
        <v>2127</v>
      </c>
      <c r="C58" s="401"/>
      <c r="D58" s="5"/>
      <c r="E58" s="5"/>
      <c r="F58" s="5"/>
      <c r="G58" s="5"/>
      <c r="H58" s="5"/>
      <c r="I58" s="5"/>
      <c r="J58" s="5"/>
      <c r="K58" s="5"/>
      <c r="L58" s="5"/>
      <c r="M58" s="5"/>
      <c r="N58" s="5"/>
      <c r="O58" s="5"/>
      <c r="P58" s="5"/>
    </row>
    <row r="59" spans="1:16" ht="46.5" customHeight="1" x14ac:dyDescent="0.2">
      <c r="A59" s="302" t="s">
        <v>2128</v>
      </c>
      <c r="B59" s="392" t="s">
        <v>2129</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1969</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3" t="s">
        <v>1971</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8086</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62" t="s">
        <v>1975</v>
      </c>
      <c r="F7" s="335" t="s">
        <v>1976</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62"/>
      <c r="F8" s="337" t="s">
        <v>1979</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1980</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1981</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1982</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1983</v>
      </c>
      <c r="G12" s="326"/>
      <c r="H12" s="321" t="s">
        <v>1984</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62"/>
      <c r="F13" s="359" t="s">
        <v>1987</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1976</v>
      </c>
      <c r="B17" s="358" t="str">
        <f>'PR-RAS'!B6</f>
        <v>PRIHODI POSLOVANJA (šifre 61+62+63+64+65+66+67+68)</v>
      </c>
      <c r="C17" s="354"/>
      <c r="D17" s="354"/>
      <c r="E17" s="354"/>
      <c r="F17" s="355"/>
      <c r="G17" s="28" t="str">
        <f>'PR-RAS'!C6</f>
        <v>6</v>
      </c>
      <c r="H17" s="275">
        <f>'PR-RAS'!D6</f>
        <v>2454512.69</v>
      </c>
      <c r="I17" s="275">
        <f>'PR-RAS'!E6</f>
        <v>2524053.92</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2281165.1700000004</v>
      </c>
      <c r="I18" s="275">
        <f>'PR-RAS'!E152</f>
        <v>2511542.1700000004</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555.61999999953423</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64738.930000000277</v>
      </c>
      <c r="J20" s="5"/>
      <c r="K20" s="5"/>
      <c r="L20" s="5"/>
      <c r="M20" s="5"/>
      <c r="N20" s="5"/>
      <c r="O20" s="5"/>
      <c r="P20" s="5"/>
      <c r="Q20" s="5"/>
      <c r="R20" s="5"/>
      <c r="S20" s="5"/>
      <c r="T20" s="5"/>
      <c r="U20" s="5"/>
      <c r="V20" s="5"/>
      <c r="W20" s="5"/>
    </row>
    <row r="21" spans="1:23" ht="29.25" customHeight="1" x14ac:dyDescent="0.2">
      <c r="A21" s="200" t="s">
        <v>1988</v>
      </c>
      <c r="B21" s="342" t="s">
        <v>8</v>
      </c>
      <c r="C21" s="343"/>
      <c r="D21" s="343"/>
      <c r="E21" s="343"/>
      <c r="F21" s="344"/>
      <c r="G21" s="201" t="s">
        <v>9</v>
      </c>
      <c r="H21" s="265" t="s">
        <v>1989</v>
      </c>
      <c r="I21" s="266" t="s">
        <v>1990</v>
      </c>
      <c r="J21" s="5"/>
      <c r="K21" s="5"/>
      <c r="L21" s="5"/>
      <c r="M21" s="5"/>
      <c r="N21" s="5"/>
      <c r="O21" s="5"/>
      <c r="P21" s="5"/>
      <c r="Q21" s="5"/>
      <c r="R21" s="5"/>
      <c r="S21" s="5"/>
      <c r="T21" s="5"/>
      <c r="U21" s="5"/>
      <c r="V21" s="5"/>
      <c r="W21" s="5"/>
    </row>
    <row r="22" spans="1:23" ht="12.75" customHeight="1" x14ac:dyDescent="0.2">
      <c r="A22" s="339" t="s">
        <v>1979</v>
      </c>
      <c r="B22" s="358" t="str">
        <f>BILANCA!B7</f>
        <v>Nefinancijska imovina (šifre 01+02+03+04+05+06)</v>
      </c>
      <c r="C22" s="354"/>
      <c r="D22" s="354"/>
      <c r="E22" s="354"/>
      <c r="F22" s="355"/>
      <c r="G22" s="126" t="str">
        <f>BILANCA!C7</f>
        <v>B002</v>
      </c>
      <c r="H22" s="275">
        <f>BILANCA!D7</f>
        <v>682834.38</v>
      </c>
      <c r="I22" s="275">
        <f>BILANCA!E7</f>
        <v>724784.50000000012</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306710.82</v>
      </c>
      <c r="I23" s="275">
        <f>BILANCA!E69</f>
        <v>218677.4</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270171.03000000003</v>
      </c>
      <c r="I24" s="275">
        <f>BILANCA!E177</f>
        <v>222677.87</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719374.17</v>
      </c>
      <c r="I25" s="275">
        <f>BILANCA!E251</f>
        <v>720784.02999999991</v>
      </c>
      <c r="J25" s="5"/>
      <c r="K25" s="5"/>
      <c r="L25" s="5"/>
      <c r="M25" s="5"/>
      <c r="N25" s="5"/>
      <c r="O25" s="5"/>
      <c r="P25" s="5"/>
      <c r="Q25" s="5"/>
      <c r="R25" s="5"/>
      <c r="S25" s="5"/>
      <c r="T25" s="5"/>
      <c r="U25" s="5"/>
      <c r="V25" s="5"/>
      <c r="W25" s="5"/>
    </row>
    <row r="26" spans="1:23" ht="48" x14ac:dyDescent="0.2">
      <c r="A26" s="200" t="s">
        <v>1988</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1991</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2460791.44</v>
      </c>
      <c r="I31" s="275">
        <f>'RAS-funkcijski'!E141</f>
        <v>2589348.4700000002</v>
      </c>
      <c r="J31" s="5"/>
      <c r="K31" s="5"/>
      <c r="L31" s="5"/>
      <c r="M31" s="5"/>
      <c r="N31" s="5"/>
      <c r="O31" s="5"/>
      <c r="P31" s="5"/>
      <c r="Q31" s="5"/>
      <c r="R31" s="5"/>
      <c r="S31" s="5"/>
      <c r="T31" s="5"/>
      <c r="U31" s="5"/>
      <c r="V31" s="5"/>
      <c r="W31" s="5"/>
    </row>
    <row r="32" spans="1:23" ht="29.25" customHeight="1" x14ac:dyDescent="0.2">
      <c r="A32" s="200" t="s">
        <v>1988</v>
      </c>
      <c r="B32" s="342" t="s">
        <v>8</v>
      </c>
      <c r="C32" s="343"/>
      <c r="D32" s="343"/>
      <c r="E32" s="343"/>
      <c r="F32" s="344"/>
      <c r="G32" s="201" t="s">
        <v>9</v>
      </c>
      <c r="H32" s="265" t="s">
        <v>1992</v>
      </c>
      <c r="I32" s="266" t="s">
        <v>1993</v>
      </c>
      <c r="J32" s="5"/>
      <c r="K32" s="5"/>
      <c r="L32" s="5"/>
      <c r="M32" s="5"/>
      <c r="N32" s="5"/>
      <c r="O32" s="5"/>
      <c r="P32" s="5"/>
      <c r="Q32" s="5"/>
      <c r="R32" s="5"/>
      <c r="S32" s="5"/>
      <c r="T32" s="5"/>
      <c r="U32" s="5"/>
      <c r="V32" s="5"/>
      <c r="W32" s="5"/>
    </row>
    <row r="33" spans="1:23" ht="12.75" customHeight="1" x14ac:dyDescent="0.2">
      <c r="A33" s="339" t="s">
        <v>1981</v>
      </c>
      <c r="B33" s="353" t="str">
        <f>'P-VRIO'!B5</f>
        <v>Promjene u vrijednosti i obujmu imovine (šifre 91511+91512)</v>
      </c>
      <c r="C33" s="354"/>
      <c r="D33" s="354"/>
      <c r="E33" s="354"/>
      <c r="F33" s="355"/>
      <c r="G33" s="126" t="str">
        <f>'P-VRIO'!C5</f>
        <v>9151</v>
      </c>
      <c r="H33" s="275">
        <f>'P-VRIO'!D5</f>
        <v>0</v>
      </c>
      <c r="I33" s="275">
        <f>'P-VRIO'!E5</f>
        <v>35929.730000000003</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11.01</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2" t="s">
        <v>8</v>
      </c>
      <c r="C37" s="343"/>
      <c r="D37" s="343"/>
      <c r="E37" s="343"/>
      <c r="F37" s="344"/>
      <c r="G37" s="201" t="s">
        <v>9</v>
      </c>
      <c r="H37" s="265" t="s">
        <v>1989</v>
      </c>
      <c r="I37" s="266" t="s">
        <v>1950</v>
      </c>
      <c r="J37" s="5"/>
      <c r="K37" s="5"/>
      <c r="L37" s="5"/>
      <c r="M37" s="5"/>
      <c r="N37" s="5"/>
      <c r="O37" s="5"/>
      <c r="P37" s="5"/>
      <c r="Q37" s="5"/>
      <c r="R37" s="5"/>
      <c r="S37" s="5"/>
      <c r="T37" s="5"/>
      <c r="U37" s="5"/>
      <c r="V37" s="5"/>
      <c r="W37" s="5"/>
    </row>
    <row r="38" spans="1:23" ht="12.75" customHeight="1" x14ac:dyDescent="0.2">
      <c r="A38" s="339" t="s">
        <v>1982</v>
      </c>
      <c r="B38" s="358" t="str">
        <f>OBVEZE!B5</f>
        <v>Stanje obveza 1. siječnja (=stanju obveza iz Izvještaja o obvezama na 31. prosinca prethodne godine)</v>
      </c>
      <c r="C38" s="354"/>
      <c r="D38" s="354"/>
      <c r="E38" s="354"/>
      <c r="F38" s="355"/>
      <c r="G38" s="126" t="str">
        <f>OBVEZE!C5</f>
        <v>V001</v>
      </c>
      <c r="H38" s="275">
        <f>OBVEZE!D5</f>
        <v>270171.03000000003</v>
      </c>
      <c r="I38" s="275" t="s">
        <v>1994</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1994</v>
      </c>
      <c r="I39" s="275">
        <f>OBVEZE!D44</f>
        <v>222677.86999999965</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1994</v>
      </c>
      <c r="I41" s="276">
        <f>OBVEZE!D104</f>
        <v>222677.87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1995</v>
      </c>
      <c r="F44" s="345"/>
      <c r="G44" s="229"/>
      <c r="H44" s="346" t="s">
        <v>1996</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646" zoomScaleNormal="100" workbookViewId="0">
      <selection activeCell="E653" sqref="E65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2454512.69</v>
      </c>
      <c r="E6" s="60">
        <f>E7+E43+E49+E82+E106+E125+E134+E140</f>
        <v>2524053.92</v>
      </c>
      <c r="F6" s="45">
        <f t="shared" ref="F6:F132" si="0">IF(D6&lt;&gt;0,IF(E6/D6&gt;=100,"&gt;&gt;100",E6/D6*100),"-")</f>
        <v>102.83319904123209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15492.33</v>
      </c>
      <c r="E49" s="60">
        <f>E50+E53+E58+E61+E64+E68+E71+E74+E77</f>
        <v>18550.75</v>
      </c>
      <c r="F49" s="45">
        <f t="shared" si="0"/>
        <v>119.74151079921485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15492.33</v>
      </c>
      <c r="E68" s="60">
        <f t="shared" si="11"/>
        <v>18550.75</v>
      </c>
      <c r="F68" s="45">
        <f t="shared" si="0"/>
        <v>119.74151079921485</v>
      </c>
    </row>
    <row r="69" spans="1:6" ht="12.75" customHeight="1" x14ac:dyDescent="0.2">
      <c r="A69" s="63" t="s">
        <v>141</v>
      </c>
      <c r="B69" s="64" t="s">
        <v>142</v>
      </c>
      <c r="C69" s="247" t="s">
        <v>141</v>
      </c>
      <c r="D69" s="194">
        <v>351.58</v>
      </c>
      <c r="E69" s="194">
        <v>652.75</v>
      </c>
      <c r="F69" s="45">
        <f t="shared" si="0"/>
        <v>185.6618692758405</v>
      </c>
    </row>
    <row r="70" spans="1:6" ht="24" x14ac:dyDescent="0.2">
      <c r="A70" s="63" t="s">
        <v>143</v>
      </c>
      <c r="B70" s="64" t="s">
        <v>144</v>
      </c>
      <c r="C70" s="247" t="s">
        <v>143</v>
      </c>
      <c r="D70" s="194">
        <v>15140.75</v>
      </c>
      <c r="E70" s="194">
        <v>17898</v>
      </c>
      <c r="F70" s="45">
        <f t="shared" si="0"/>
        <v>118.21078876541785</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81.37</v>
      </c>
      <c r="E82" s="60">
        <f t="shared" si="15"/>
        <v>40.49</v>
      </c>
      <c r="F82" s="45">
        <f t="shared" si="0"/>
        <v>49.760353938798083</v>
      </c>
    </row>
    <row r="83" spans="1:6" ht="12.75" customHeight="1" x14ac:dyDescent="0.2">
      <c r="A83" s="63">
        <v>641</v>
      </c>
      <c r="B83" s="64" t="s">
        <v>169</v>
      </c>
      <c r="C83" s="247" t="s">
        <v>170</v>
      </c>
      <c r="D83" s="60">
        <f t="shared" ref="D83:E83" si="16">SUM(D84:D90)</f>
        <v>81.37</v>
      </c>
      <c r="E83" s="60">
        <f t="shared" si="16"/>
        <v>40.49</v>
      </c>
      <c r="F83" s="45">
        <f t="shared" si="0"/>
        <v>49.760353938798083</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81.37</v>
      </c>
      <c r="E85" s="194">
        <v>40.49</v>
      </c>
      <c r="F85" s="45">
        <f t="shared" si="0"/>
        <v>49.760353938798083</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971077.41</v>
      </c>
      <c r="E106" s="60">
        <f>E107+E112+E120+E124</f>
        <v>1175316.1100000001</v>
      </c>
      <c r="F106" s="45">
        <f t="shared" si="0"/>
        <v>121.0321749735688</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971077.41</v>
      </c>
      <c r="E112" s="60">
        <f t="shared" si="20"/>
        <v>1175316.1100000001</v>
      </c>
      <c r="F112" s="45">
        <f t="shared" si="0"/>
        <v>121.0321749735688</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971077.41</v>
      </c>
      <c r="E117" s="194">
        <v>1175316.1100000001</v>
      </c>
      <c r="F117" s="45">
        <f t="shared" si="0"/>
        <v>121.0321749735688</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18740.73</v>
      </c>
      <c r="E125" s="60">
        <f t="shared" si="22"/>
        <v>5086.0200000000004</v>
      </c>
      <c r="F125" s="45">
        <f t="shared" si="0"/>
        <v>27.138857451123837</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18740.73</v>
      </c>
      <c r="E129" s="60">
        <f t="shared" si="24"/>
        <v>5086.0200000000004</v>
      </c>
      <c r="F129" s="45">
        <f t="shared" si="0"/>
        <v>27.138857451123837</v>
      </c>
    </row>
    <row r="130" spans="1:6" ht="12.75" customHeight="1" x14ac:dyDescent="0.2">
      <c r="A130" s="63">
        <v>6631</v>
      </c>
      <c r="B130" s="65" t="s">
        <v>263</v>
      </c>
      <c r="C130" s="247" t="s">
        <v>264</v>
      </c>
      <c r="D130" s="194">
        <v>8608.2099999999991</v>
      </c>
      <c r="E130" s="194">
        <v>5086.0200000000004</v>
      </c>
      <c r="F130" s="45">
        <f t="shared" si="0"/>
        <v>59.083363440250658</v>
      </c>
    </row>
    <row r="131" spans="1:6" ht="12.75" customHeight="1" x14ac:dyDescent="0.2">
      <c r="A131" s="63">
        <v>6632</v>
      </c>
      <c r="B131" s="182" t="s">
        <v>265</v>
      </c>
      <c r="C131" s="247" t="s">
        <v>266</v>
      </c>
      <c r="D131" s="194">
        <v>10132.52</v>
      </c>
      <c r="E131" s="194"/>
      <c r="F131" s="45">
        <f t="shared" si="0"/>
        <v>0</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1449120.85</v>
      </c>
      <c r="E134" s="60">
        <f t="shared" si="25"/>
        <v>1325060.55</v>
      </c>
      <c r="F134" s="45">
        <f t="shared" ref="F134:F229" si="26">IF(D134&lt;&gt;0,IF(E134/D134&gt;=100,"&gt;&gt;100",E134/D134*100),"-")</f>
        <v>91.438926573998287</v>
      </c>
    </row>
    <row r="135" spans="1:6" ht="24" x14ac:dyDescent="0.2">
      <c r="A135" s="63">
        <v>671</v>
      </c>
      <c r="B135" s="182" t="s">
        <v>273</v>
      </c>
      <c r="C135" s="247" t="s">
        <v>274</v>
      </c>
      <c r="D135" s="60">
        <f t="shared" ref="D135:E135" si="27">SUM(D136:D138)</f>
        <v>1449120.85</v>
      </c>
      <c r="E135" s="60">
        <f t="shared" si="27"/>
        <v>1325060.55</v>
      </c>
      <c r="F135" s="45">
        <f t="shared" si="26"/>
        <v>91.438926573998287</v>
      </c>
    </row>
    <row r="136" spans="1:6" ht="12.75" customHeight="1" x14ac:dyDescent="0.2">
      <c r="A136" s="63">
        <v>6711</v>
      </c>
      <c r="B136" s="65" t="s">
        <v>275</v>
      </c>
      <c r="C136" s="247" t="s">
        <v>276</v>
      </c>
      <c r="D136" s="194">
        <v>1294767.8500000001</v>
      </c>
      <c r="E136" s="194">
        <v>1265152.25</v>
      </c>
      <c r="F136" s="45">
        <f t="shared" si="26"/>
        <v>97.712671039831577</v>
      </c>
    </row>
    <row r="137" spans="1:6" ht="24" x14ac:dyDescent="0.2">
      <c r="A137" s="63">
        <v>6712</v>
      </c>
      <c r="B137" s="182" t="s">
        <v>277</v>
      </c>
      <c r="C137" s="247" t="s">
        <v>278</v>
      </c>
      <c r="D137" s="194">
        <v>154353</v>
      </c>
      <c r="E137" s="194">
        <v>59908.3</v>
      </c>
      <c r="F137" s="45">
        <f t="shared" si="26"/>
        <v>38.812527129372285</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2281165.1700000004</v>
      </c>
      <c r="E152" s="60">
        <f>E153+E164+E202+E221+E230+E262+E273</f>
        <v>2511542.1700000004</v>
      </c>
      <c r="F152" s="45">
        <f t="shared" si="26"/>
        <v>110.09909335061433</v>
      </c>
    </row>
    <row r="153" spans="1:6" ht="12.75" customHeight="1" x14ac:dyDescent="0.2">
      <c r="A153" s="63">
        <v>31</v>
      </c>
      <c r="B153" s="64" t="s">
        <v>308</v>
      </c>
      <c r="C153" s="247" t="s">
        <v>3</v>
      </c>
      <c r="D153" s="60">
        <f t="shared" ref="D153:E153" si="30">D154+D159+D160</f>
        <v>1828052.07</v>
      </c>
      <c r="E153" s="60">
        <f t="shared" si="30"/>
        <v>2045296.49</v>
      </c>
      <c r="F153" s="45">
        <f t="shared" si="26"/>
        <v>111.883929542554</v>
      </c>
    </row>
    <row r="154" spans="1:6" ht="12.75" customHeight="1" x14ac:dyDescent="0.2">
      <c r="A154" s="63">
        <v>311</v>
      </c>
      <c r="B154" s="64" t="s">
        <v>309</v>
      </c>
      <c r="C154" s="247" t="s">
        <v>310</v>
      </c>
      <c r="D154" s="60">
        <f t="shared" ref="D154:E154" si="31">SUM(D155:D158)</f>
        <v>1500937.69</v>
      </c>
      <c r="E154" s="60">
        <f t="shared" si="31"/>
        <v>1671743.34</v>
      </c>
      <c r="F154" s="45">
        <f t="shared" si="26"/>
        <v>111.37992943597811</v>
      </c>
    </row>
    <row r="155" spans="1:6" ht="12.75" customHeight="1" x14ac:dyDescent="0.2">
      <c r="A155" s="63">
        <v>3111</v>
      </c>
      <c r="B155" s="64" t="s">
        <v>311</v>
      </c>
      <c r="C155" s="247" t="s">
        <v>312</v>
      </c>
      <c r="D155" s="194">
        <v>1332127.3</v>
      </c>
      <c r="E155" s="194">
        <v>1474411.59</v>
      </c>
      <c r="F155" s="45">
        <f t="shared" si="26"/>
        <v>110.68098296611744</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168810.39</v>
      </c>
      <c r="E158" s="194">
        <v>197331.75</v>
      </c>
      <c r="F158" s="45">
        <f t="shared" si="26"/>
        <v>116.89550033028181</v>
      </c>
    </row>
    <row r="159" spans="1:6" ht="12.75" customHeight="1" x14ac:dyDescent="0.2">
      <c r="A159" s="63">
        <v>312</v>
      </c>
      <c r="B159" s="65" t="s">
        <v>319</v>
      </c>
      <c r="C159" s="247" t="s">
        <v>320</v>
      </c>
      <c r="D159" s="194">
        <v>80217.8</v>
      </c>
      <c r="E159" s="194">
        <v>97816.71</v>
      </c>
      <c r="F159" s="45">
        <f t="shared" si="26"/>
        <v>121.93890882073555</v>
      </c>
    </row>
    <row r="160" spans="1:6" ht="12.75" customHeight="1" x14ac:dyDescent="0.2">
      <c r="A160" s="63">
        <v>313</v>
      </c>
      <c r="B160" s="65" t="s">
        <v>321</v>
      </c>
      <c r="C160" s="247" t="s">
        <v>322</v>
      </c>
      <c r="D160" s="60">
        <f t="shared" ref="D160:E160" si="32">SUM(D161:D163)</f>
        <v>246896.58</v>
      </c>
      <c r="E160" s="60">
        <f t="shared" si="32"/>
        <v>275736.44</v>
      </c>
      <c r="F160" s="45">
        <f t="shared" si="26"/>
        <v>111.68094754491942</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246896.58</v>
      </c>
      <c r="E162" s="194">
        <v>275736.44</v>
      </c>
      <c r="F162" s="45">
        <f t="shared" si="26"/>
        <v>111.68094754491942</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441880.52999999997</v>
      </c>
      <c r="E164" s="60">
        <f>E165+E170+E178+E188+E189+E194</f>
        <v>455707.92000000004</v>
      </c>
      <c r="F164" s="45">
        <f t="shared" si="26"/>
        <v>103.12921458657615</v>
      </c>
    </row>
    <row r="165" spans="1:6" ht="12.75" customHeight="1" x14ac:dyDescent="0.2">
      <c r="A165" s="63">
        <v>321</v>
      </c>
      <c r="B165" s="64" t="s">
        <v>331</v>
      </c>
      <c r="C165" s="247" t="s">
        <v>332</v>
      </c>
      <c r="D165" s="60">
        <f t="shared" ref="D165:E165" si="33">SUM(D166:D169)</f>
        <v>46605.04</v>
      </c>
      <c r="E165" s="60">
        <f t="shared" si="33"/>
        <v>50609.270000000004</v>
      </c>
      <c r="F165" s="45">
        <f t="shared" si="26"/>
        <v>108.59183899423755</v>
      </c>
    </row>
    <row r="166" spans="1:6" ht="12.75" customHeight="1" x14ac:dyDescent="0.2">
      <c r="A166" s="63">
        <v>3211</v>
      </c>
      <c r="B166" s="64" t="s">
        <v>333</v>
      </c>
      <c r="C166" s="247" t="s">
        <v>334</v>
      </c>
      <c r="D166" s="194">
        <v>468.6</v>
      </c>
      <c r="E166" s="194"/>
      <c r="F166" s="45">
        <f t="shared" si="26"/>
        <v>0</v>
      </c>
    </row>
    <row r="167" spans="1:6" ht="12.75" customHeight="1" x14ac:dyDescent="0.2">
      <c r="A167" s="63">
        <v>3212</v>
      </c>
      <c r="B167" s="64" t="s">
        <v>335</v>
      </c>
      <c r="C167" s="247" t="s">
        <v>336</v>
      </c>
      <c r="D167" s="194">
        <v>43125.22</v>
      </c>
      <c r="E167" s="194">
        <v>48754.93</v>
      </c>
      <c r="F167" s="45">
        <f t="shared" si="26"/>
        <v>113.05433340398032</v>
      </c>
    </row>
    <row r="168" spans="1:6" ht="12.75" customHeight="1" x14ac:dyDescent="0.2">
      <c r="A168" s="63">
        <v>3213</v>
      </c>
      <c r="B168" s="64" t="s">
        <v>337</v>
      </c>
      <c r="C168" s="247" t="s">
        <v>338</v>
      </c>
      <c r="D168" s="194">
        <v>1241.0999999999999</v>
      </c>
      <c r="E168" s="194">
        <v>232.41</v>
      </c>
      <c r="F168" s="45">
        <f t="shared" si="26"/>
        <v>18.726130045927</v>
      </c>
    </row>
    <row r="169" spans="1:6" ht="12.75" customHeight="1" x14ac:dyDescent="0.2">
      <c r="A169" s="63">
        <v>3214</v>
      </c>
      <c r="B169" s="64" t="s">
        <v>339</v>
      </c>
      <c r="C169" s="247" t="s">
        <v>340</v>
      </c>
      <c r="D169" s="194">
        <v>1770.12</v>
      </c>
      <c r="E169" s="194">
        <v>1621.93</v>
      </c>
      <c r="F169" s="45">
        <f t="shared" si="26"/>
        <v>91.628251192009586</v>
      </c>
    </row>
    <row r="170" spans="1:6" ht="12.75" customHeight="1" x14ac:dyDescent="0.2">
      <c r="A170" s="63">
        <v>322</v>
      </c>
      <c r="B170" s="64" t="s">
        <v>341</v>
      </c>
      <c r="C170" s="247" t="s">
        <v>342</v>
      </c>
      <c r="D170" s="60">
        <f t="shared" ref="D170:E170" si="34">SUM(D171:D177)</f>
        <v>275555.89</v>
      </c>
      <c r="E170" s="60">
        <f t="shared" si="34"/>
        <v>290262.26</v>
      </c>
      <c r="F170" s="45">
        <f t="shared" si="26"/>
        <v>105.33698263535575</v>
      </c>
    </row>
    <row r="171" spans="1:6" ht="12.75" customHeight="1" x14ac:dyDescent="0.2">
      <c r="A171" s="63">
        <v>3221</v>
      </c>
      <c r="B171" s="64" t="s">
        <v>343</v>
      </c>
      <c r="C171" s="247" t="s">
        <v>344</v>
      </c>
      <c r="D171" s="194">
        <v>18411.34</v>
      </c>
      <c r="E171" s="194">
        <v>21424.03</v>
      </c>
      <c r="F171" s="45">
        <f t="shared" si="26"/>
        <v>116.36323048729749</v>
      </c>
    </row>
    <row r="172" spans="1:6" ht="12.75" customHeight="1" x14ac:dyDescent="0.2">
      <c r="A172" s="63">
        <v>3222</v>
      </c>
      <c r="B172" s="64" t="s">
        <v>345</v>
      </c>
      <c r="C172" s="247" t="s">
        <v>346</v>
      </c>
      <c r="D172" s="194">
        <v>179239.88</v>
      </c>
      <c r="E172" s="194">
        <v>185663.62</v>
      </c>
      <c r="F172" s="45">
        <f t="shared" si="26"/>
        <v>103.58387876626563</v>
      </c>
    </row>
    <row r="173" spans="1:6" ht="12.75" customHeight="1" x14ac:dyDescent="0.2">
      <c r="A173" s="63">
        <v>3223</v>
      </c>
      <c r="B173" s="65" t="s">
        <v>347</v>
      </c>
      <c r="C173" s="247" t="s">
        <v>348</v>
      </c>
      <c r="D173" s="194">
        <v>65068.27</v>
      </c>
      <c r="E173" s="194">
        <v>69116.490000000005</v>
      </c>
      <c r="F173" s="45">
        <f t="shared" si="26"/>
        <v>106.22149628382623</v>
      </c>
    </row>
    <row r="174" spans="1:6" ht="12.75" customHeight="1" x14ac:dyDescent="0.2">
      <c r="A174" s="63">
        <v>3224</v>
      </c>
      <c r="B174" s="65" t="s">
        <v>349</v>
      </c>
      <c r="C174" s="247" t="s">
        <v>350</v>
      </c>
      <c r="D174" s="194">
        <v>1289.31</v>
      </c>
      <c r="E174" s="194">
        <v>5082.6400000000003</v>
      </c>
      <c r="F174" s="45">
        <f t="shared" si="26"/>
        <v>394.21395940464288</v>
      </c>
    </row>
    <row r="175" spans="1:6" ht="12.75" customHeight="1" x14ac:dyDescent="0.2">
      <c r="A175" s="63">
        <v>3225</v>
      </c>
      <c r="B175" s="65" t="s">
        <v>351</v>
      </c>
      <c r="C175" s="247" t="s">
        <v>352</v>
      </c>
      <c r="D175" s="194">
        <v>8190.03</v>
      </c>
      <c r="E175" s="194">
        <v>4668.42</v>
      </c>
      <c r="F175" s="45">
        <f t="shared" si="26"/>
        <v>57.001256405654196</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3357.06</v>
      </c>
      <c r="E177" s="194">
        <v>4307.0600000000004</v>
      </c>
      <c r="F177" s="45">
        <f t="shared" si="26"/>
        <v>128.29857077323612</v>
      </c>
    </row>
    <row r="178" spans="1:6" ht="12.75" customHeight="1" x14ac:dyDescent="0.2">
      <c r="A178" s="63">
        <v>323</v>
      </c>
      <c r="B178" s="65" t="s">
        <v>357</v>
      </c>
      <c r="C178" s="247" t="s">
        <v>358</v>
      </c>
      <c r="D178" s="60">
        <f t="shared" ref="D178:E178" si="35">SUM(D179:D187)</f>
        <v>105552.05</v>
      </c>
      <c r="E178" s="60">
        <f t="shared" si="35"/>
        <v>105139.8</v>
      </c>
      <c r="F178" s="45">
        <f t="shared" si="26"/>
        <v>99.609434397531842</v>
      </c>
    </row>
    <row r="179" spans="1:6" ht="12.75" customHeight="1" x14ac:dyDescent="0.2">
      <c r="A179" s="63">
        <v>3231</v>
      </c>
      <c r="B179" s="65" t="s">
        <v>359</v>
      </c>
      <c r="C179" s="247" t="s">
        <v>360</v>
      </c>
      <c r="D179" s="194">
        <v>2119.63</v>
      </c>
      <c r="E179" s="194">
        <v>2261.41</v>
      </c>
      <c r="F179" s="45">
        <f t="shared" si="26"/>
        <v>106.68890325198264</v>
      </c>
    </row>
    <row r="180" spans="1:6" ht="12.75" customHeight="1" x14ac:dyDescent="0.2">
      <c r="A180" s="63">
        <v>3232</v>
      </c>
      <c r="B180" s="65" t="s">
        <v>361</v>
      </c>
      <c r="C180" s="247" t="s">
        <v>362</v>
      </c>
      <c r="D180" s="194">
        <v>49872.46</v>
      </c>
      <c r="E180" s="194">
        <v>45829.19</v>
      </c>
      <c r="F180" s="45">
        <f t="shared" si="26"/>
        <v>91.892780103487979</v>
      </c>
    </row>
    <row r="181" spans="1:6" ht="12.75" customHeight="1" x14ac:dyDescent="0.2">
      <c r="A181" s="63">
        <v>3233</v>
      </c>
      <c r="B181" s="65" t="s">
        <v>363</v>
      </c>
      <c r="C181" s="247" t="s">
        <v>364</v>
      </c>
      <c r="D181" s="194">
        <v>0</v>
      </c>
      <c r="E181" s="194">
        <v>497.7</v>
      </c>
      <c r="F181" s="45" t="str">
        <f t="shared" si="26"/>
        <v>-</v>
      </c>
    </row>
    <row r="182" spans="1:6" ht="12.75" customHeight="1" x14ac:dyDescent="0.2">
      <c r="A182" s="63">
        <v>3234</v>
      </c>
      <c r="B182" s="65" t="s">
        <v>365</v>
      </c>
      <c r="C182" s="247" t="s">
        <v>366</v>
      </c>
      <c r="D182" s="194">
        <v>25129.19</v>
      </c>
      <c r="E182" s="194">
        <v>25860.799999999999</v>
      </c>
      <c r="F182" s="45">
        <f t="shared" si="26"/>
        <v>102.91139507481142</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9675.44</v>
      </c>
      <c r="E184" s="194">
        <v>7666.18</v>
      </c>
      <c r="F184" s="45">
        <f t="shared" si="26"/>
        <v>79.233399204583975</v>
      </c>
    </row>
    <row r="185" spans="1:6" ht="12.75" customHeight="1" x14ac:dyDescent="0.2">
      <c r="A185" s="63">
        <v>3237</v>
      </c>
      <c r="B185" s="64" t="s">
        <v>371</v>
      </c>
      <c r="C185" s="247" t="s">
        <v>372</v>
      </c>
      <c r="D185" s="194">
        <v>5697.92</v>
      </c>
      <c r="E185" s="194">
        <v>8873.52</v>
      </c>
      <c r="F185" s="45">
        <f t="shared" si="26"/>
        <v>155.73261821857801</v>
      </c>
    </row>
    <row r="186" spans="1:6" ht="12.75" customHeight="1" x14ac:dyDescent="0.2">
      <c r="A186" s="63">
        <v>3238</v>
      </c>
      <c r="B186" s="64" t="s">
        <v>373</v>
      </c>
      <c r="C186" s="247" t="s">
        <v>374</v>
      </c>
      <c r="D186" s="194">
        <v>12047.85</v>
      </c>
      <c r="E186" s="194">
        <v>13444.05</v>
      </c>
      <c r="F186" s="45">
        <f t="shared" si="26"/>
        <v>111.58878970106699</v>
      </c>
    </row>
    <row r="187" spans="1:6" ht="12.75" customHeight="1" x14ac:dyDescent="0.2">
      <c r="A187" s="63">
        <v>3239</v>
      </c>
      <c r="B187" s="64" t="s">
        <v>375</v>
      </c>
      <c r="C187" s="247" t="s">
        <v>376</v>
      </c>
      <c r="D187" s="194">
        <v>1009.56</v>
      </c>
      <c r="E187" s="194">
        <v>706.95</v>
      </c>
      <c r="F187" s="45">
        <f t="shared" si="26"/>
        <v>70.025555687626309</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14167.550000000003</v>
      </c>
      <c r="E194" s="60">
        <f t="shared" si="36"/>
        <v>9696.59</v>
      </c>
      <c r="F194" s="45">
        <f t="shared" si="26"/>
        <v>68.44225007146612</v>
      </c>
    </row>
    <row r="195" spans="1:6" ht="12.75" customHeight="1" x14ac:dyDescent="0.2">
      <c r="A195" s="63">
        <v>3291</v>
      </c>
      <c r="B195" s="183" t="s">
        <v>391</v>
      </c>
      <c r="C195" s="247" t="s">
        <v>392</v>
      </c>
      <c r="D195" s="194">
        <v>6266.68</v>
      </c>
      <c r="E195" s="194">
        <v>5986.36</v>
      </c>
      <c r="F195" s="45">
        <f t="shared" si="26"/>
        <v>95.526818028046733</v>
      </c>
    </row>
    <row r="196" spans="1:6" ht="12.75" customHeight="1" x14ac:dyDescent="0.2">
      <c r="A196" s="63">
        <v>3292</v>
      </c>
      <c r="B196" s="64" t="s">
        <v>393</v>
      </c>
      <c r="C196" s="247" t="s">
        <v>394</v>
      </c>
      <c r="D196" s="194">
        <v>2384.38</v>
      </c>
      <c r="E196" s="194">
        <v>2416.9699999999998</v>
      </c>
      <c r="F196" s="45">
        <f t="shared" si="26"/>
        <v>101.3668123369597</v>
      </c>
    </row>
    <row r="197" spans="1:6" ht="12.75" customHeight="1" x14ac:dyDescent="0.2">
      <c r="A197" s="63">
        <v>3293</v>
      </c>
      <c r="B197" s="64" t="s">
        <v>395</v>
      </c>
      <c r="C197" s="247" t="s">
        <v>396</v>
      </c>
      <c r="D197" s="194">
        <v>347.91</v>
      </c>
      <c r="E197" s="194">
        <v>440.06</v>
      </c>
      <c r="F197" s="45">
        <f t="shared" si="26"/>
        <v>126.4867350751631</v>
      </c>
    </row>
    <row r="198" spans="1:6" ht="12.75" customHeight="1" x14ac:dyDescent="0.2">
      <c r="A198" s="63">
        <v>3294</v>
      </c>
      <c r="B198" s="64" t="s">
        <v>397</v>
      </c>
      <c r="C198" s="247" t="s">
        <v>398</v>
      </c>
      <c r="D198" s="194">
        <v>0</v>
      </c>
      <c r="E198" s="194"/>
      <c r="F198" s="45" t="str">
        <f t="shared" si="26"/>
        <v>-</v>
      </c>
    </row>
    <row r="199" spans="1:6" ht="12.75" customHeight="1" x14ac:dyDescent="0.2">
      <c r="A199" s="63">
        <v>3295</v>
      </c>
      <c r="B199" s="64" t="s">
        <v>399</v>
      </c>
      <c r="C199" s="247" t="s">
        <v>400</v>
      </c>
      <c r="D199" s="194">
        <v>1502.63</v>
      </c>
      <c r="E199" s="194">
        <v>175.7</v>
      </c>
      <c r="F199" s="45">
        <f t="shared" si="26"/>
        <v>11.692831901399545</v>
      </c>
    </row>
    <row r="200" spans="1:6" ht="12.75" customHeight="1" x14ac:dyDescent="0.2">
      <c r="A200" s="63" t="s">
        <v>401</v>
      </c>
      <c r="B200" s="64" t="s">
        <v>402</v>
      </c>
      <c r="C200" s="247" t="s">
        <v>401</v>
      </c>
      <c r="D200" s="194">
        <v>3571.04</v>
      </c>
      <c r="E200" s="194">
        <v>577.5</v>
      </c>
      <c r="F200" s="45">
        <f t="shared" si="26"/>
        <v>16.171759487432233</v>
      </c>
    </row>
    <row r="201" spans="1:6" ht="12.75" customHeight="1" x14ac:dyDescent="0.2">
      <c r="A201" s="63">
        <v>3299</v>
      </c>
      <c r="B201" s="64" t="s">
        <v>403</v>
      </c>
      <c r="C201" s="247" t="s">
        <v>404</v>
      </c>
      <c r="D201" s="194">
        <v>94.91</v>
      </c>
      <c r="E201" s="194">
        <v>100</v>
      </c>
      <c r="F201" s="45">
        <f t="shared" si="26"/>
        <v>105.36297545042672</v>
      </c>
    </row>
    <row r="202" spans="1:6" ht="12.75" customHeight="1" x14ac:dyDescent="0.2">
      <c r="A202" s="63">
        <v>34</v>
      </c>
      <c r="B202" s="183" t="s">
        <v>405</v>
      </c>
      <c r="C202" s="247" t="s">
        <v>406</v>
      </c>
      <c r="D202" s="60">
        <f t="shared" ref="D202:E202" si="37">D203+D208+D216</f>
        <v>4538.1000000000004</v>
      </c>
      <c r="E202" s="60">
        <f t="shared" si="37"/>
        <v>4984.1000000000004</v>
      </c>
      <c r="F202" s="45">
        <f t="shared" si="26"/>
        <v>109.82790154469933</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4538.1000000000004</v>
      </c>
      <c r="E216" s="60">
        <f t="shared" si="40"/>
        <v>4984.1000000000004</v>
      </c>
      <c r="F216" s="45">
        <f t="shared" si="26"/>
        <v>109.82790154469933</v>
      </c>
    </row>
    <row r="217" spans="1:6" ht="12.75" customHeight="1" x14ac:dyDescent="0.2">
      <c r="A217" s="63">
        <v>3431</v>
      </c>
      <c r="B217" s="182" t="s">
        <v>435</v>
      </c>
      <c r="C217" s="247" t="s">
        <v>436</v>
      </c>
      <c r="D217" s="194">
        <v>2358.2399999999998</v>
      </c>
      <c r="E217" s="194">
        <v>2616.87</v>
      </c>
      <c r="F217" s="45">
        <f t="shared" si="26"/>
        <v>110.9670771422756</v>
      </c>
    </row>
    <row r="218" spans="1:6" ht="12.75" customHeight="1" x14ac:dyDescent="0.2">
      <c r="A218" s="63">
        <v>3432</v>
      </c>
      <c r="B218" s="65" t="s">
        <v>437</v>
      </c>
      <c r="C218" s="247" t="s">
        <v>438</v>
      </c>
      <c r="D218" s="194">
        <v>0.02</v>
      </c>
      <c r="E218" s="194"/>
      <c r="F218" s="45">
        <f t="shared" si="26"/>
        <v>0</v>
      </c>
    </row>
    <row r="219" spans="1:6" ht="12.75" customHeight="1" x14ac:dyDescent="0.2">
      <c r="A219" s="63">
        <v>3433</v>
      </c>
      <c r="B219" s="65" t="s">
        <v>439</v>
      </c>
      <c r="C219" s="247" t="s">
        <v>440</v>
      </c>
      <c r="D219" s="194">
        <v>2179.84</v>
      </c>
      <c r="E219" s="194">
        <v>367.23</v>
      </c>
      <c r="F219" s="45">
        <f t="shared" si="26"/>
        <v>16.846649295361125</v>
      </c>
    </row>
    <row r="220" spans="1:6" ht="12.75" customHeight="1" x14ac:dyDescent="0.2">
      <c r="A220" s="63">
        <v>3434</v>
      </c>
      <c r="B220" s="65" t="s">
        <v>441</v>
      </c>
      <c r="C220" s="247" t="s">
        <v>442</v>
      </c>
      <c r="D220" s="194">
        <v>0</v>
      </c>
      <c r="E220" s="194">
        <v>2000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6694.47</v>
      </c>
      <c r="E262" s="60">
        <f t="shared" si="55"/>
        <v>5553.66</v>
      </c>
      <c r="F262" s="45">
        <f t="shared" ref="F262:F268" si="56">IF(D262&lt;&gt;0,IF(E262/D262&gt;=100,"&gt;&gt;100",E262/D262*100),"-")</f>
        <v>82.958919824870364</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6694.47</v>
      </c>
      <c r="E269" s="60">
        <f t="shared" si="58"/>
        <v>5553.66</v>
      </c>
      <c r="F269" s="45">
        <f t="shared" ref="F269:F272" si="59">IF(D269&lt;&gt;0,IF(E269/D269&gt;=100,"&gt;&gt;100",E269/D269*100),"-")</f>
        <v>82.958919824870364</v>
      </c>
    </row>
    <row r="270" spans="1:6" ht="12.75" customHeight="1" x14ac:dyDescent="0.2">
      <c r="A270" s="63">
        <v>3721</v>
      </c>
      <c r="B270" s="65" t="s">
        <v>532</v>
      </c>
      <c r="C270" s="247" t="s">
        <v>533</v>
      </c>
      <c r="D270" s="194">
        <v>6694.47</v>
      </c>
      <c r="E270" s="194">
        <v>5553.66</v>
      </c>
      <c r="F270" s="45">
        <f t="shared" si="59"/>
        <v>82.958919824870364</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2281165.1700000004</v>
      </c>
      <c r="E299" s="60">
        <f>E152-E297+E298</f>
        <v>2511542.1700000004</v>
      </c>
      <c r="F299" s="45">
        <f t="shared" si="68"/>
        <v>110.09909335061433</v>
      </c>
    </row>
    <row r="300" spans="1:6" ht="12.75" customHeight="1" x14ac:dyDescent="0.2">
      <c r="A300" s="63" t="s">
        <v>581</v>
      </c>
      <c r="B300" s="64" t="s">
        <v>592</v>
      </c>
      <c r="C300" s="247" t="s">
        <v>593</v>
      </c>
      <c r="D300" s="60">
        <f>IF(D6&gt;=D299,D6-D299,0)</f>
        <v>173347.51999999955</v>
      </c>
      <c r="E300" s="60">
        <f>IF(E6&gt;=E299,E6-E299,0)</f>
        <v>12511.749999999534</v>
      </c>
      <c r="F300" s="45">
        <f t="shared" si="68"/>
        <v>7.2177265645332378</v>
      </c>
    </row>
    <row r="301" spans="1:6" ht="12.75" customHeight="1" x14ac:dyDescent="0.2">
      <c r="A301" s="63" t="s">
        <v>581</v>
      </c>
      <c r="B301" s="64" t="s">
        <v>594</v>
      </c>
      <c r="C301" s="247" t="s">
        <v>595</v>
      </c>
      <c r="D301" s="60">
        <f>IF(D299&gt;=D6,D299-D6,0)</f>
        <v>0</v>
      </c>
      <c r="E301" s="60">
        <f>IF(E299&gt;=E6,E299-E6,0)</f>
        <v>0</v>
      </c>
      <c r="F301" s="45" t="str">
        <f t="shared" si="68"/>
        <v>-</v>
      </c>
    </row>
    <row r="302" spans="1:6" ht="12.75" customHeight="1" x14ac:dyDescent="0.2">
      <c r="A302" s="63">
        <v>92211</v>
      </c>
      <c r="B302" s="64" t="s">
        <v>596</v>
      </c>
      <c r="C302" s="247" t="s">
        <v>597</v>
      </c>
      <c r="D302" s="194">
        <v>6834.37</v>
      </c>
      <c r="E302" s="194">
        <v>555.62</v>
      </c>
      <c r="F302" s="45">
        <f t="shared" si="68"/>
        <v>8.1297910414566381</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35984.17</v>
      </c>
      <c r="E304" s="194">
        <v>60738.46</v>
      </c>
      <c r="F304" s="45">
        <f t="shared" si="68"/>
        <v>168.7921661108204</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0" t="s">
        <v>606</v>
      </c>
      <c r="B307" s="371"/>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179626.27000000002</v>
      </c>
      <c r="E360" s="60">
        <f t="shared" si="86"/>
        <v>77806.3</v>
      </c>
      <c r="F360" s="45">
        <f t="shared" si="72"/>
        <v>43.31565755944272</v>
      </c>
    </row>
    <row r="361" spans="1:6" ht="12.75" customHeight="1" x14ac:dyDescent="0.2">
      <c r="A361" s="63">
        <v>41</v>
      </c>
      <c r="B361" s="64" t="s">
        <v>713</v>
      </c>
      <c r="C361" s="247" t="s">
        <v>714</v>
      </c>
      <c r="D361" s="60">
        <f t="shared" ref="D361:E361" si="87">D362+D366</f>
        <v>122712.8</v>
      </c>
      <c r="E361" s="60">
        <f t="shared" si="87"/>
        <v>34408.25</v>
      </c>
      <c r="F361" s="45">
        <f t="shared" si="72"/>
        <v>28.039658454537747</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122712.8</v>
      </c>
      <c r="E366" s="60">
        <f t="shared" si="89"/>
        <v>34408.25</v>
      </c>
      <c r="F366" s="45">
        <f t="shared" si="72"/>
        <v>28.039658454537747</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122712.8</v>
      </c>
      <c r="E370" s="194">
        <v>34408.25</v>
      </c>
      <c r="F370" s="45">
        <f t="shared" si="72"/>
        <v>28.039658454537747</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56913.47</v>
      </c>
      <c r="E373" s="60">
        <f t="shared" si="90"/>
        <v>43398.05</v>
      </c>
      <c r="F373" s="45">
        <f t="shared" si="72"/>
        <v>76.252686754119907</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50392.17</v>
      </c>
      <c r="E379" s="60">
        <f t="shared" si="92"/>
        <v>43398.05</v>
      </c>
      <c r="F379" s="45">
        <f t="shared" si="72"/>
        <v>86.120621517192063</v>
      </c>
    </row>
    <row r="380" spans="1:6" ht="12.75" customHeight="1" x14ac:dyDescent="0.2">
      <c r="A380" s="63">
        <v>4221</v>
      </c>
      <c r="B380" s="64" t="s">
        <v>647</v>
      </c>
      <c r="C380" s="247" t="s">
        <v>739</v>
      </c>
      <c r="D380" s="194">
        <v>3945.08</v>
      </c>
      <c r="E380" s="194">
        <v>1237.5</v>
      </c>
      <c r="F380" s="45">
        <f t="shared" si="72"/>
        <v>31.368185182556502</v>
      </c>
    </row>
    <row r="381" spans="1:6" ht="12.75" customHeight="1" x14ac:dyDescent="0.2">
      <c r="A381" s="63">
        <v>4222</v>
      </c>
      <c r="B381" s="64" t="s">
        <v>740</v>
      </c>
      <c r="C381" s="247" t="s">
        <v>741</v>
      </c>
      <c r="D381" s="194">
        <v>1917.13</v>
      </c>
      <c r="E381" s="194">
        <v>504.1</v>
      </c>
      <c r="F381" s="45">
        <f t="shared" si="72"/>
        <v>26.294513152472703</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28354.83</v>
      </c>
      <c r="E383" s="194">
        <v>12836.25</v>
      </c>
      <c r="F383" s="45">
        <f t="shared" si="72"/>
        <v>45.270065100019998</v>
      </c>
    </row>
    <row r="384" spans="1:6" ht="12.75" customHeight="1" x14ac:dyDescent="0.2">
      <c r="A384" s="70">
        <v>4225</v>
      </c>
      <c r="B384" s="65" t="s">
        <v>655</v>
      </c>
      <c r="C384" s="278" t="s">
        <v>744</v>
      </c>
      <c r="D384" s="192">
        <v>575</v>
      </c>
      <c r="E384" s="192"/>
      <c r="F384" s="71">
        <f t="shared" si="72"/>
        <v>0</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15600.13</v>
      </c>
      <c r="E386" s="194">
        <v>28820.2</v>
      </c>
      <c r="F386" s="45">
        <f t="shared" si="72"/>
        <v>184.74333226710291</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c r="F394" s="45" t="str">
        <f t="shared" si="72"/>
        <v>-</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6521.3</v>
      </c>
      <c r="E401" s="60">
        <f t="shared" si="96"/>
        <v>0</v>
      </c>
      <c r="F401" s="45">
        <f t="shared" si="72"/>
        <v>0</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6521.3</v>
      </c>
      <c r="E403" s="194"/>
      <c r="F403" s="45">
        <f t="shared" si="72"/>
        <v>0</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179626.27000000002</v>
      </c>
      <c r="E418" s="60">
        <f t="shared" si="102"/>
        <v>77806.3</v>
      </c>
      <c r="F418" s="45">
        <f t="shared" si="72"/>
        <v>43.31565755944272</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2454512.69</v>
      </c>
      <c r="E422" s="60">
        <f>E6+E308</f>
        <v>2524053.92</v>
      </c>
      <c r="F422" s="45">
        <f t="shared" si="72"/>
        <v>102.83319904123209</v>
      </c>
    </row>
    <row r="423" spans="1:6" ht="12.75" customHeight="1" x14ac:dyDescent="0.2">
      <c r="A423" s="63" t="s">
        <v>581</v>
      </c>
      <c r="B423" s="64" t="s">
        <v>804</v>
      </c>
      <c r="C423" s="247" t="s">
        <v>805</v>
      </c>
      <c r="D423" s="60">
        <f t="shared" ref="D423:E423" si="103">D299+D360</f>
        <v>2460791.4400000004</v>
      </c>
      <c r="E423" s="60">
        <f t="shared" si="103"/>
        <v>2589348.4700000002</v>
      </c>
      <c r="F423" s="45">
        <f t="shared" si="72"/>
        <v>105.22421477538948</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6278.7500000004657</v>
      </c>
      <c r="E425" s="60">
        <f t="shared" si="105"/>
        <v>65294.550000000279</v>
      </c>
      <c r="F425" s="45">
        <f t="shared" si="72"/>
        <v>1039.929126020234</v>
      </c>
    </row>
    <row r="426" spans="1:6" ht="12.75" customHeight="1" x14ac:dyDescent="0.2">
      <c r="A426" s="251" t="s">
        <v>810</v>
      </c>
      <c r="B426" s="183" t="s">
        <v>811</v>
      </c>
      <c r="C426" s="252" t="s">
        <v>812</v>
      </c>
      <c r="D426" s="60">
        <f t="shared" ref="D426:E426" si="106">IF(D302-D303+D419-D420&gt;=0,D302-D303+D419-D420,0)</f>
        <v>6834.37</v>
      </c>
      <c r="E426" s="60">
        <f t="shared" si="106"/>
        <v>555.62</v>
      </c>
      <c r="F426" s="45">
        <f t="shared" si="72"/>
        <v>8.1297910414566381</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35984.17</v>
      </c>
      <c r="E428" s="81">
        <f t="shared" si="108"/>
        <v>60738.46</v>
      </c>
      <c r="F428" s="61">
        <f t="shared" si="72"/>
        <v>168.7921661108204</v>
      </c>
    </row>
    <row r="429" spans="1:6" s="55" customFormat="1" ht="20.100000000000001" customHeight="1" x14ac:dyDescent="0.2">
      <c r="A429" s="370" t="s">
        <v>818</v>
      </c>
      <c r="B429" s="37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2454512.69</v>
      </c>
      <c r="E643" s="60">
        <f>E422+E430</f>
        <v>2524053.92</v>
      </c>
      <c r="F643" s="45">
        <f t="shared" si="109"/>
        <v>102.83319904123209</v>
      </c>
    </row>
    <row r="644" spans="1:6" ht="12.75" customHeight="1" x14ac:dyDescent="0.2">
      <c r="A644" s="63" t="s">
        <v>581</v>
      </c>
      <c r="B644" s="64" t="s">
        <v>1237</v>
      </c>
      <c r="C644" s="247" t="s">
        <v>1238</v>
      </c>
      <c r="D644" s="60">
        <f>D423+D535</f>
        <v>2460791.4400000004</v>
      </c>
      <c r="E644" s="60">
        <f>E423+E535</f>
        <v>2589348.4700000002</v>
      </c>
      <c r="F644" s="45">
        <f t="shared" si="109"/>
        <v>105.22421477538948</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6278.7500000004657</v>
      </c>
      <c r="E646" s="60">
        <f t="shared" si="164"/>
        <v>65294.550000000279</v>
      </c>
      <c r="F646" s="45">
        <f t="shared" si="109"/>
        <v>1039.929126020234</v>
      </c>
    </row>
    <row r="647" spans="1:6" ht="24" x14ac:dyDescent="0.2">
      <c r="A647" s="251" t="s">
        <v>1243</v>
      </c>
      <c r="B647" s="64" t="s">
        <v>1244</v>
      </c>
      <c r="C647" s="252" t="s">
        <v>1243</v>
      </c>
      <c r="D647" s="60">
        <f>IF(D426-D427+D641-D642&gt;=0,D426-D427+D641-D642,0)</f>
        <v>6834.37</v>
      </c>
      <c r="E647" s="60">
        <f>IF(E426-E427+E641-E642&gt;=0,E426-E427+E641-E642,0)</f>
        <v>555.62</v>
      </c>
      <c r="F647" s="45">
        <f t="shared" si="109"/>
        <v>8.1297910414566381</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555.61999999953423</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64738.930000000277</v>
      </c>
      <c r="F650" s="45" t="str">
        <f t="shared" si="109"/>
        <v>-</v>
      </c>
    </row>
    <row r="651" spans="1:6" ht="24" x14ac:dyDescent="0.2">
      <c r="A651" s="249" t="s">
        <v>1251</v>
      </c>
      <c r="B651" s="184" t="s">
        <v>1252</v>
      </c>
      <c r="C651" s="250" t="s">
        <v>1251</v>
      </c>
      <c r="D651" s="196">
        <v>483.19</v>
      </c>
      <c r="E651" s="196">
        <v>170</v>
      </c>
      <c r="F651" s="61">
        <f t="shared" si="109"/>
        <v>35.182847327138397</v>
      </c>
    </row>
    <row r="652" spans="1:6" s="55" customFormat="1" ht="20.100000000000001" customHeight="1" x14ac:dyDescent="0.2">
      <c r="A652" s="370" t="s">
        <v>1253</v>
      </c>
      <c r="B652" s="371"/>
      <c r="C652" s="171"/>
      <c r="D652" s="43"/>
      <c r="E652" s="43"/>
      <c r="F652" s="44"/>
    </row>
    <row r="653" spans="1:6" ht="12.75" customHeight="1" x14ac:dyDescent="0.2">
      <c r="A653" s="63">
        <v>11</v>
      </c>
      <c r="B653" s="64" t="s">
        <v>1254</v>
      </c>
      <c r="C653" s="247" t="s">
        <v>1255</v>
      </c>
      <c r="D653" s="194">
        <v>184981.05</v>
      </c>
      <c r="E653" s="194">
        <v>226386.76</v>
      </c>
      <c r="F653" s="45">
        <f t="shared" ref="F653:F740" si="167">IF(D653&lt;&gt;0,IF(E653/D653&gt;=100,"&gt;&gt;100",E653/D653*100),"-")</f>
        <v>122.3837576876118</v>
      </c>
    </row>
    <row r="654" spans="1:6" ht="12.75" customHeight="1" x14ac:dyDescent="0.2">
      <c r="A654" s="63" t="s">
        <v>1256</v>
      </c>
      <c r="B654" s="64" t="s">
        <v>1257</v>
      </c>
      <c r="C654" s="247" t="s">
        <v>1256</v>
      </c>
      <c r="D654" s="194">
        <v>2678588.19</v>
      </c>
      <c r="E654" s="194">
        <v>2921561.05</v>
      </c>
      <c r="F654" s="45">
        <f t="shared" si="167"/>
        <v>109.0709300110817</v>
      </c>
    </row>
    <row r="655" spans="1:6" ht="12.75" customHeight="1" x14ac:dyDescent="0.2">
      <c r="A655" s="63" t="s">
        <v>1258</v>
      </c>
      <c r="B655" s="64" t="s">
        <v>1259</v>
      </c>
      <c r="C655" s="247" t="s">
        <v>1258</v>
      </c>
      <c r="D655" s="194">
        <v>2637182.48</v>
      </c>
      <c r="E655" s="194">
        <v>3020591.6</v>
      </c>
      <c r="F655" s="45">
        <f t="shared" si="167"/>
        <v>114.53858892616336</v>
      </c>
    </row>
    <row r="656" spans="1:6" ht="24" x14ac:dyDescent="0.2">
      <c r="A656" s="63">
        <v>11</v>
      </c>
      <c r="B656" s="64" t="s">
        <v>1260</v>
      </c>
      <c r="C656" s="247" t="s">
        <v>1261</v>
      </c>
      <c r="D656" s="60">
        <f t="shared" ref="D656:E656" si="168">+D653+D654-D655</f>
        <v>226386.75999999978</v>
      </c>
      <c r="E656" s="60">
        <f t="shared" si="168"/>
        <v>127356.2099999995</v>
      </c>
      <c r="F656" s="45">
        <f t="shared" si="167"/>
        <v>56.256032817466718</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85</v>
      </c>
      <c r="E658" s="253">
        <v>90</v>
      </c>
      <c r="F658" s="45">
        <f t="shared" si="167"/>
        <v>105.88235294117648</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57</v>
      </c>
      <c r="E660" s="253">
        <v>62</v>
      </c>
      <c r="F660" s="45">
        <f t="shared" si="167"/>
        <v>108.77192982456141</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0</v>
      </c>
      <c r="E683" s="192"/>
      <c r="F683" s="71" t="str">
        <f t="shared" si="167"/>
        <v>-</v>
      </c>
    </row>
    <row r="684" spans="1:6" ht="24" x14ac:dyDescent="0.2">
      <c r="A684" s="70">
        <v>63613</v>
      </c>
      <c r="B684" s="182" t="s">
        <v>1317</v>
      </c>
      <c r="C684" s="278" t="s">
        <v>1318</v>
      </c>
      <c r="D684" s="192">
        <v>351.58</v>
      </c>
      <c r="E684" s="192">
        <v>652.75</v>
      </c>
      <c r="F684" s="71">
        <f t="shared" si="167"/>
        <v>185.6618692758405</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15140.75</v>
      </c>
      <c r="E686" s="194">
        <v>17898</v>
      </c>
      <c r="F686" s="45">
        <f t="shared" si="167"/>
        <v>118.21078876541785</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970063.23</v>
      </c>
      <c r="E724" s="192">
        <v>1166916.77</v>
      </c>
      <c r="F724" s="71">
        <f t="shared" si="167"/>
        <v>120.29285658008087</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1014.18</v>
      </c>
      <c r="E726" s="192">
        <v>519.21</v>
      </c>
      <c r="F726" s="71">
        <f t="shared" si="167"/>
        <v>51.195054132402539</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2317.09</v>
      </c>
      <c r="E732" s="192">
        <v>9767.65</v>
      </c>
      <c r="F732" s="71">
        <f t="shared" si="167"/>
        <v>421.5481487555511</v>
      </c>
    </row>
    <row r="733" spans="1:6" ht="12.75" customHeight="1" x14ac:dyDescent="0.2">
      <c r="A733" s="70">
        <v>31215</v>
      </c>
      <c r="B733" s="65" t="s">
        <v>1395</v>
      </c>
      <c r="C733" s="278" t="s">
        <v>1396</v>
      </c>
      <c r="D733" s="192">
        <v>11036</v>
      </c>
      <c r="E733" s="192">
        <v>13243.2</v>
      </c>
      <c r="F733" s="71">
        <f t="shared" si="167"/>
        <v>120</v>
      </c>
    </row>
    <row r="734" spans="1:6" ht="12.75" customHeight="1" x14ac:dyDescent="0.2">
      <c r="A734" s="70">
        <v>32121</v>
      </c>
      <c r="B734" s="65" t="s">
        <v>1397</v>
      </c>
      <c r="C734" s="278" t="s">
        <v>1398</v>
      </c>
      <c r="D734" s="192">
        <v>43125.22</v>
      </c>
      <c r="E734" s="192">
        <v>48754.93</v>
      </c>
      <c r="F734" s="71">
        <f t="shared" si="167"/>
        <v>113.05433340398032</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7218.31</v>
      </c>
      <c r="E736" s="194">
        <v>5717.47</v>
      </c>
      <c r="F736" s="45">
        <f t="shared" si="167"/>
        <v>79.207875527651211</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1825.9</v>
      </c>
      <c r="E738" s="194">
        <v>1165.31</v>
      </c>
      <c r="F738" s="45">
        <f t="shared" si="167"/>
        <v>63.821129306095614</v>
      </c>
    </row>
    <row r="739" spans="1:6" ht="12.75" customHeight="1" x14ac:dyDescent="0.2">
      <c r="A739" s="70" t="s">
        <v>1407</v>
      </c>
      <c r="B739" s="65" t="s">
        <v>1408</v>
      </c>
      <c r="C739" s="278" t="s">
        <v>1407</v>
      </c>
      <c r="D739" s="192">
        <v>2581.33</v>
      </c>
      <c r="E739" s="192">
        <v>5422.91</v>
      </c>
      <c r="F739" s="71">
        <f t="shared" si="167"/>
        <v>210.0820119860692</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6266.68</v>
      </c>
      <c r="E741" s="192">
        <v>5575.55</v>
      </c>
      <c r="F741" s="71">
        <f t="shared" ref="F741:F1006" si="169">IF(D741&lt;&gt;0,IF(E741/D741&gt;=100,"&gt;&gt;100",E741/D741*100),"-")</f>
        <v>88.971353252439883</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6694.47</v>
      </c>
      <c r="E843" s="194">
        <v>5553.66</v>
      </c>
      <c r="F843" s="45">
        <f t="shared" si="169"/>
        <v>82.958919824870364</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6" t="s">
        <v>1947</v>
      </c>
      <c r="B1010" s="36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156" zoomScaleNormal="100" workbookViewId="0">
      <selection activeCell="E304" sqref="E30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989545.2</v>
      </c>
      <c r="E6" s="180">
        <f t="shared" si="0"/>
        <v>943461.90000000014</v>
      </c>
      <c r="F6" s="181">
        <f t="shared" ref="F6:F298" si="1">IF(D6&gt;0,IF(E6/D6&gt;=100,"&gt;&gt;100",E6/D6*100),"-")</f>
        <v>95.342981806187339</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682834.38</v>
      </c>
      <c r="E7" s="79">
        <f t="shared" si="2"/>
        <v>724784.50000000012</v>
      </c>
      <c r="F7" s="71">
        <f t="shared" si="1"/>
        <v>106.14352780538087</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567468.16</v>
      </c>
      <c r="E8" s="79">
        <f>E9+E10-E11</f>
        <v>601876.41</v>
      </c>
      <c r="F8" s="71">
        <f t="shared" si="1"/>
        <v>106.06346794858059</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1512345.33</v>
      </c>
      <c r="E10" s="192">
        <v>1546753.58</v>
      </c>
      <c r="F10" s="71">
        <f t="shared" si="1"/>
        <v>102.27515828015285</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944877.17</v>
      </c>
      <c r="E11" s="192">
        <v>944877.17</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106386.86000000002</v>
      </c>
      <c r="E12" s="79">
        <f t="shared" si="3"/>
        <v>113855.18000000004</v>
      </c>
      <c r="F12" s="71">
        <f t="shared" si="1"/>
        <v>107.01996468360851</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99183.710000000021</v>
      </c>
      <c r="E19" s="79">
        <f t="shared" si="5"/>
        <v>108282.36000000004</v>
      </c>
      <c r="F19" s="71">
        <f t="shared" si="1"/>
        <v>109.17353262950138</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47259.94</v>
      </c>
      <c r="E20" s="192">
        <v>43791.26</v>
      </c>
      <c r="F20" s="71">
        <f t="shared" si="1"/>
        <v>92.660422336549729</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26518.23</v>
      </c>
      <c r="E21" s="192">
        <v>25859.15</v>
      </c>
      <c r="F21" s="71">
        <f t="shared" si="1"/>
        <v>97.514615417393998</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23230.39</v>
      </c>
      <c r="E22" s="192">
        <v>22832.22</v>
      </c>
      <c r="F22" s="71">
        <f t="shared" si="1"/>
        <v>98.285995198530898</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85010.18</v>
      </c>
      <c r="E23" s="192">
        <v>92342.69</v>
      </c>
      <c r="F23" s="71">
        <f t="shared" si="1"/>
        <v>108.62544932853926</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1048.82</v>
      </c>
      <c r="E24" s="192">
        <v>1048.82</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263.45</v>
      </c>
      <c r="E25" s="192">
        <v>263.45</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367930.15</v>
      </c>
      <c r="E26" s="192">
        <v>370002.33</v>
      </c>
      <c r="F26" s="71">
        <f t="shared" si="1"/>
        <v>100.56319929203954</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452077.45</v>
      </c>
      <c r="E28" s="192">
        <v>447857.56</v>
      </c>
      <c r="F28" s="71">
        <f t="shared" si="1"/>
        <v>99.066555962921825</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91330.91</v>
      </c>
      <c r="E30" s="192">
        <v>91330.91</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91330.91</v>
      </c>
      <c r="E34" s="192">
        <v>91330.91</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2008.76</v>
      </c>
      <c r="E35" s="79">
        <f t="shared" si="7"/>
        <v>2008.76</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2008.76</v>
      </c>
      <c r="E37" s="192">
        <v>2008.76</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5194.3899999999994</v>
      </c>
      <c r="E45" s="79">
        <f t="shared" si="9"/>
        <v>3564.0599999999995</v>
      </c>
      <c r="F45" s="71">
        <f t="shared" si="1"/>
        <v>68.613638945092674</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8583.15</v>
      </c>
      <c r="E47" s="192">
        <v>8583.15</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3388.76</v>
      </c>
      <c r="E50" s="192">
        <v>5019.09</v>
      </c>
      <c r="F50" s="71">
        <f t="shared" si="1"/>
        <v>148.10992811529883</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8979.36</v>
      </c>
      <c r="E52" s="79">
        <f t="shared" si="10"/>
        <v>9052.9100000000035</v>
      </c>
      <c r="F52" s="71">
        <f t="shared" si="1"/>
        <v>100.81910069314519</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8979.36</v>
      </c>
      <c r="E53" s="192">
        <v>9052.91</v>
      </c>
      <c r="F53" s="71">
        <f t="shared" si="1"/>
        <v>100.81910069314517</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92367.25</v>
      </c>
      <c r="E54" s="192">
        <v>96962.12</v>
      </c>
      <c r="F54" s="71">
        <f t="shared" si="1"/>
        <v>104.97456620176524</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92367.25</v>
      </c>
      <c r="E55" s="192">
        <v>96962.12</v>
      </c>
      <c r="F55" s="71">
        <f t="shared" si="1"/>
        <v>104.97456620176524</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306710.82</v>
      </c>
      <c r="E69" s="79">
        <f>E70+E82+E88+E119+E135+E147+E165+E171</f>
        <v>218677.4</v>
      </c>
      <c r="F69" s="71">
        <f t="shared" si="1"/>
        <v>71.297582524150926</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226386.76</v>
      </c>
      <c r="E70" s="79">
        <f t="shared" si="12"/>
        <v>127356.21</v>
      </c>
      <c r="F70" s="71">
        <f t="shared" si="1"/>
        <v>56.256032817466881</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218685.37</v>
      </c>
      <c r="E71" s="79">
        <f t="shared" si="13"/>
        <v>121427.3</v>
      </c>
      <c r="F71" s="71">
        <f t="shared" si="1"/>
        <v>55.526028101468341</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218685.37</v>
      </c>
      <c r="E73" s="192">
        <v>121427.3</v>
      </c>
      <c r="F73" s="71">
        <f t="shared" si="1"/>
        <v>55.526028101468341</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7701.39</v>
      </c>
      <c r="E80" s="192">
        <v>5928.91</v>
      </c>
      <c r="F80" s="71">
        <f t="shared" si="1"/>
        <v>76.984933888557777</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43856.7</v>
      </c>
      <c r="E82" s="79">
        <f>SUM(E83:E85)-E86+E87</f>
        <v>30412.73</v>
      </c>
      <c r="F82" s="71">
        <f t="shared" si="1"/>
        <v>69.345687204007604</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43856.7</v>
      </c>
      <c r="E87" s="192">
        <v>30412.73</v>
      </c>
      <c r="F87" s="71">
        <f t="shared" si="1"/>
        <v>69.345687204007604</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35984.17</v>
      </c>
      <c r="E147" s="79">
        <f t="shared" si="24"/>
        <v>60738.46</v>
      </c>
      <c r="F147" s="71">
        <f t="shared" si="1"/>
        <v>168.7921661108204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35984.17</v>
      </c>
      <c r="E160" s="192">
        <v>60738.46</v>
      </c>
      <c r="F160" s="71">
        <f t="shared" si="1"/>
        <v>168.7921661108204</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483.19</v>
      </c>
      <c r="E171" s="79">
        <f t="shared" si="27"/>
        <v>170</v>
      </c>
      <c r="F171" s="71">
        <f t="shared" si="1"/>
        <v>35.182847327138397</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483.19</v>
      </c>
      <c r="E172" s="192">
        <v>170</v>
      </c>
      <c r="F172" s="71">
        <f t="shared" si="1"/>
        <v>35.182847327138397</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989545.20000000007</v>
      </c>
      <c r="E176" s="79">
        <f>E177+E251</f>
        <v>943461.89999999991</v>
      </c>
      <c r="F176" s="71">
        <f t="shared" si="1"/>
        <v>95.342981806187311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270171.03000000003</v>
      </c>
      <c r="E177" s="79">
        <f>E178+E197+E203+E219+E247+E248</f>
        <v>222677.87</v>
      </c>
      <c r="F177" s="71">
        <f t="shared" si="1"/>
        <v>82.421076012479929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237126.38</v>
      </c>
      <c r="E178" s="79">
        <f>SUM(E179:E181)+E185+E186+SUM(E194:E196)</f>
        <v>222677.87</v>
      </c>
      <c r="F178" s="71">
        <f t="shared" si="1"/>
        <v>93.906831454180676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166988.67000000001</v>
      </c>
      <c r="E179" s="192">
        <v>192176.77</v>
      </c>
      <c r="F179" s="71">
        <f t="shared" si="1"/>
        <v>115.08371795523611</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61891.96</v>
      </c>
      <c r="E180" s="192">
        <v>30176.959999999999</v>
      </c>
      <c r="F180" s="71">
        <f t="shared" si="1"/>
        <v>48.7574799699347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285.62</v>
      </c>
      <c r="E181" s="79">
        <f t="shared" si="28"/>
        <v>244.14</v>
      </c>
      <c r="F181" s="71">
        <f t="shared" si="1"/>
        <v>85.477207478467889</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285.62</v>
      </c>
      <c r="E184" s="192">
        <v>244.14</v>
      </c>
      <c r="F184" s="71">
        <f t="shared" si="1"/>
        <v>85.477207478467889</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80</v>
      </c>
      <c r="E194" s="192">
        <v>80</v>
      </c>
      <c r="F194" s="71">
        <f t="shared" si="1"/>
        <v>100</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7880.13</v>
      </c>
      <c r="E195" s="192"/>
      <c r="F195" s="71">
        <f t="shared" si="1"/>
        <v>0</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33044.649999999994</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33044.629999999997</v>
      </c>
      <c r="E198" s="192"/>
      <c r="F198" s="71">
        <f t="shared" si="1"/>
        <v>0</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0.02</v>
      </c>
      <c r="E199" s="192"/>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719374.17</v>
      </c>
      <c r="E251" s="79">
        <f>+E252+E255-E264+E274+E291</f>
        <v>720784.02999999991</v>
      </c>
      <c r="F251" s="71">
        <f t="shared" si="1"/>
        <v>100.19598424002349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682834.38</v>
      </c>
      <c r="E252" s="79">
        <f>E253-E254</f>
        <v>724784.5</v>
      </c>
      <c r="F252" s="71">
        <f t="shared" si="1"/>
        <v>106.14352780538086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682834.38</v>
      </c>
      <c r="E253" s="192">
        <v>724784.5</v>
      </c>
      <c r="F253" s="71">
        <f t="shared" si="1"/>
        <v>106.14352780538086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555.62</v>
      </c>
      <c r="E255" s="79">
        <f>E256-E260</f>
        <v>-64738.93</v>
      </c>
      <c r="F255" s="71">
        <f t="shared" si="1"/>
        <v>-11651.655807926281</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555.62</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555.62</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64738.93</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64738.93</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35984.17</v>
      </c>
      <c r="E274" s="79">
        <f>SUM(E275:E277)+SUM(E286:E290)</f>
        <v>60738.46</v>
      </c>
      <c r="F274" s="71">
        <f t="shared" si="1"/>
        <v>168.7921661108204</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35984.17</v>
      </c>
      <c r="E287" s="192">
        <v>60738.46</v>
      </c>
      <c r="F287" s="71">
        <f t="shared" si="39"/>
        <v>168.7921661108204</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2654.46</v>
      </c>
      <c r="E297" s="79">
        <f t="shared" si="42"/>
        <v>2654.46</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2654.46</v>
      </c>
      <c r="E298" s="193">
        <v>2654.46</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3091.03</v>
      </c>
      <c r="E302" s="192">
        <v>21130.05</v>
      </c>
      <c r="F302" s="71">
        <f t="shared" si="43"/>
        <v>683.59252417478956</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32893.14</v>
      </c>
      <c r="E303" s="192">
        <v>39608.410000000003</v>
      </c>
      <c r="F303" s="71">
        <f t="shared" si="43"/>
        <v>120.41541184575266</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35984.17</v>
      </c>
      <c r="E304" s="192">
        <v>60738.46</v>
      </c>
      <c r="F304" s="71">
        <f t="shared" si="43"/>
        <v>168.7921661108204</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43856.7</v>
      </c>
      <c r="E308" s="192">
        <v>21787.87</v>
      </c>
      <c r="F308" s="71">
        <f t="shared" si="43"/>
        <v>49.679684061956323</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8624.86</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237126.38</v>
      </c>
      <c r="E337" s="192">
        <v>222677.87</v>
      </c>
      <c r="F337" s="71">
        <f t="shared" si="43"/>
        <v>93.906831454180676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33044.65</v>
      </c>
      <c r="E339" s="192">
        <v>0</v>
      </c>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2654.46</v>
      </c>
      <c r="E391" s="288">
        <v>2654.46</v>
      </c>
      <c r="F391" s="263">
        <f t="shared" si="44"/>
        <v>100</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9"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2460791.44</v>
      </c>
      <c r="E129" s="60">
        <f t="shared" si="26"/>
        <v>2589348.4700000002</v>
      </c>
      <c r="F129" s="45">
        <f t="shared" si="1"/>
        <v>105.2242147753895</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2460791.44</v>
      </c>
      <c r="E133" s="194">
        <v>2589348.4700000002</v>
      </c>
      <c r="F133" s="45">
        <f t="shared" si="1"/>
        <v>105.2242147753895</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2460791.44</v>
      </c>
      <c r="E141" s="81">
        <f t="shared" si="28"/>
        <v>2589348.4700000002</v>
      </c>
      <c r="F141" s="61">
        <f t="shared" si="1"/>
        <v>105.2242147753895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3" workbookViewId="0">
      <selection activeCell="N3" sqref="N3"/>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35929.730000000003</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35918.720000000001</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35918.720000000001</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v>35918.720000000001</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11.01</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11.01</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v>11.01</v>
      </c>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1" zoomScaleNormal="100" workbookViewId="0">
      <selection activeCell="D56" sqref="D5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270171.03000000003</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2689557.6599999997</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2609711.36</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2146934.31</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450264.3</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5009.09</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7303.66</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200</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77806.3</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2040</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2737050.82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2624159.8699999996</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2121746.21</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481979.3</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5050.57</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7303.66</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7880.13</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200</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110850.95</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2040</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222677.86999999965</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222677.87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222677.87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8086</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0</v>
      </c>
      <c r="M246" s="51">
        <f>IF(AND('PR-RAS'!E220&gt;0,'PR-RAS'!E776=0),1,0)</f>
        <v>1</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Dom Lovret - računovodstvo</cp:lastModifiedBy>
  <cp:lastPrinted>2026-02-02T06:29:06Z</cp:lastPrinted>
  <dcterms:created xsi:type="dcterms:W3CDTF">2022-04-01T05:14:30Z</dcterms:created>
  <dcterms:modified xsi:type="dcterms:W3CDTF">2026-02-04T08:44:41Z</dcterms:modified>
</cp:coreProperties>
</file>