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635" tabRatio="762" activeTab="0"/>
  </bookViews>
  <sheets>
    <sheet name="usluge " sheetId="1" r:id="rId1"/>
  </sheets>
  <definedNames/>
  <calcPr fullCalcOnLoad="1"/>
</workbook>
</file>

<file path=xl/sharedStrings.xml><?xml version="1.0" encoding="utf-8"?>
<sst xmlns="http://schemas.openxmlformats.org/spreadsheetml/2006/main" count="192" uniqueCount="104">
  <si>
    <t>CPV</t>
  </si>
  <si>
    <t>3232</t>
  </si>
  <si>
    <t>3238</t>
  </si>
  <si>
    <t>3236</t>
  </si>
  <si>
    <t>3234</t>
  </si>
  <si>
    <t>Naziv predmeta nabave</t>
  </si>
  <si>
    <t>Planirana vrijednost</t>
  </si>
  <si>
    <t xml:space="preserve">Procjenjena  vrijednost        (planirana bez PDV-a ) </t>
  </si>
  <si>
    <t>Usluge</t>
  </si>
  <si>
    <t>usluge telefona</t>
  </si>
  <si>
    <t xml:space="preserve">poštanske usluge </t>
  </si>
  <si>
    <t>pretplata HRT  (nema PDV)</t>
  </si>
  <si>
    <t xml:space="preserve">kabelska pretplata </t>
  </si>
  <si>
    <t>servis i popravak dizala</t>
  </si>
  <si>
    <t>ukupno 3231</t>
  </si>
  <si>
    <t>održavanje i servisiranje centralnog grijanja</t>
  </si>
  <si>
    <t xml:space="preserve">usluge bojanja </t>
  </si>
  <si>
    <t>održavanje klima uređaja</t>
  </si>
  <si>
    <t>Ukupn zgrada</t>
  </si>
  <si>
    <t>održavanje kuhinjske opreme</t>
  </si>
  <si>
    <t>ukupno oprema</t>
  </si>
  <si>
    <t>odrtžavanje auta</t>
  </si>
  <si>
    <t>Ukupno održ.auta</t>
  </si>
  <si>
    <t>ukupno održavanje 3232</t>
  </si>
  <si>
    <t>javno oglašavanj u NN</t>
  </si>
  <si>
    <t>ukupno 3233</t>
  </si>
  <si>
    <t>opskrba vodom</t>
  </si>
  <si>
    <t>za odvoz kom.otpada</t>
  </si>
  <si>
    <t>ostali komunalne naknade</t>
  </si>
  <si>
    <t>ukupno 3234</t>
  </si>
  <si>
    <t>sistematski pregled radnika</t>
  </si>
  <si>
    <t>ostale zdravstvene usluge(partic)</t>
  </si>
  <si>
    <t>usluge odvjetnika i bilježnika</t>
  </si>
  <si>
    <t>ukupno 3237</t>
  </si>
  <si>
    <t>tehničko održavanje</t>
  </si>
  <si>
    <t>UKUPNO 3238</t>
  </si>
  <si>
    <t>premije osiguranja auta 3292</t>
  </si>
  <si>
    <t>članarine 3294</t>
  </si>
  <si>
    <t>bankarske usluge 3431</t>
  </si>
  <si>
    <t>džeparac 3721</t>
  </si>
  <si>
    <t>ukupno usluge</t>
  </si>
  <si>
    <t>grafičke i tiskarske usluge</t>
  </si>
  <si>
    <t>film i izrada fotografija</t>
  </si>
  <si>
    <t>usluge pri registraciji prij.sred.</t>
  </si>
  <si>
    <t>ostale nespomenute usluge</t>
  </si>
  <si>
    <t>Ukupno 3239</t>
  </si>
  <si>
    <t>ukupno 3431</t>
  </si>
  <si>
    <t>ukupno 3236</t>
  </si>
  <si>
    <t>seminari i savjetovanje</t>
  </si>
  <si>
    <t>tečajevi i stručni ispiti</t>
  </si>
  <si>
    <t>ukupno 3213</t>
  </si>
  <si>
    <t>zatezne kamate 3433</t>
  </si>
  <si>
    <t>održ.vodovodne instalacije</t>
  </si>
  <si>
    <t>stolarski radovi</t>
  </si>
  <si>
    <t>uslugo popravljanja tel.centrale</t>
  </si>
  <si>
    <t>kom naknada gradu (nema PDV)</t>
  </si>
  <si>
    <t>usluge popravka osobnih računala i ostalo</t>
  </si>
  <si>
    <r>
      <t>Redni bro</t>
    </r>
    <r>
      <rPr>
        <sz val="10"/>
        <rFont val="Arial"/>
        <family val="0"/>
      </rPr>
      <t>j</t>
    </r>
  </si>
  <si>
    <t>Ev.broj nabave</t>
  </si>
  <si>
    <t>održavanje perilica  i sušilica za rublje</t>
  </si>
  <si>
    <t>održavanje vatrogasnih aparata</t>
  </si>
  <si>
    <t>ostale usluge za prijevoz i komunikaciju</t>
  </si>
  <si>
    <t>Vrsta postupka</t>
  </si>
  <si>
    <t>Sklapa li se ugovor ili okvirni sporazum</t>
  </si>
  <si>
    <t>Planirani početak postupka</t>
  </si>
  <si>
    <t>Planirano trajanje ugovora ili okvirnog sporazuma</t>
  </si>
  <si>
    <t>pristojbe i naknade</t>
  </si>
  <si>
    <t>za ekološke usluge</t>
  </si>
  <si>
    <t>održavanje plin.instalacija u plinari</t>
  </si>
  <si>
    <t>usluge dezinfekcije,dezinsekcije i deratizacije - Ug.7</t>
  </si>
  <si>
    <t>pogrebni troškovi</t>
  </si>
  <si>
    <t>dimnjačarske usluge - Ug-5</t>
  </si>
  <si>
    <t>nadzor zaštite na radu</t>
  </si>
  <si>
    <t>laboratorijske usluge</t>
  </si>
  <si>
    <t>sanitarni zdravstveni pregledi</t>
  </si>
  <si>
    <t>podrška i održavanje prog.aplikacija PROFi</t>
  </si>
  <si>
    <t>usluge popravka kopira  opreme</t>
  </si>
  <si>
    <t>ugradnja rebrenica na prozore</t>
  </si>
  <si>
    <t>ostali nespomenuti rashodi</t>
  </si>
  <si>
    <t>održ.elektroinstalac.-panik rasvjeta</t>
  </si>
  <si>
    <t>Poz.fin.plana</t>
  </si>
  <si>
    <t>bagatelna</t>
  </si>
  <si>
    <t>narudžbenica</t>
  </si>
  <si>
    <t>Ugovor 24/2014</t>
  </si>
  <si>
    <t>Ugovor 25/2014</t>
  </si>
  <si>
    <t>Ugovor 26/2014</t>
  </si>
  <si>
    <t>Ugovor 27/2014</t>
  </si>
  <si>
    <t>Ugovor 28/2014</t>
  </si>
  <si>
    <t>Ugovor 31/2014</t>
  </si>
  <si>
    <t>Ugovor 32/2014</t>
  </si>
  <si>
    <t>narudžbeniaca</t>
  </si>
  <si>
    <t>Ugovor</t>
  </si>
  <si>
    <t>PLAN NABAVE USLUGA 2014.GOD.  Datum: 17.12.2013</t>
  </si>
  <si>
    <t>DOM ZA STARIJE I NEMOĆNE  OSOBE LOVRET SPLIT</t>
  </si>
  <si>
    <t>STARČEVIĆEVA 19, 21000 SPLIT</t>
  </si>
  <si>
    <t>OIB 68089998008</t>
  </si>
  <si>
    <t>NEFINANCIJSKA IMOVINA</t>
  </si>
  <si>
    <t>UKUPNO NEFINANCIJSKA IMOVINA</t>
  </si>
  <si>
    <t>Ostala prava-izdaci na tuđoj imovini radi prava korištenja-sanacija stare šivaonice</t>
  </si>
  <si>
    <t>Ostala prava-izdaci na tuđoj imovini radi prava korištenja-rekonstrukcija i prilagodba sanit.čvorova</t>
  </si>
  <si>
    <t>izrada projektne dokumentacije</t>
  </si>
  <si>
    <t>Postrojenja i oprema oprema za ured i lifter</t>
  </si>
  <si>
    <t>Postrojenja i oprema-kompjuteri,, rashladni ormar</t>
  </si>
  <si>
    <t>Nematerijalna imovina-računalni programi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</si>
</sst>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mmm/yyyy"/>
  </numFmts>
  <fonts count="52">
    <font>
      <sz val="10"/>
      <name val="Arial"/>
      <family val="0"/>
    </font>
    <font>
      <sz val="8"/>
      <name val="Tahoma"/>
      <family val="0"/>
    </font>
    <font>
      <sz val="7"/>
      <name val="Tahoma"/>
      <family val="0"/>
    </font>
    <font>
      <sz val="8"/>
      <name val="Arial"/>
      <family val="0"/>
    </font>
    <font>
      <b/>
      <sz val="10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7"/>
      <name val="Tahoma"/>
      <family val="2"/>
    </font>
    <font>
      <b/>
      <sz val="10"/>
      <name val="Arial"/>
      <family val="2"/>
    </font>
    <font>
      <sz val="7"/>
      <name val="Arial"/>
      <family val="0"/>
    </font>
    <font>
      <b/>
      <sz val="9"/>
      <name val="Arial"/>
      <family val="0"/>
    </font>
    <font>
      <b/>
      <sz val="11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1"/>
      <name val="Tahoma"/>
      <family val="0"/>
    </font>
    <font>
      <b/>
      <sz val="11"/>
      <name val="Arial"/>
      <family val="2"/>
    </font>
    <font>
      <sz val="9"/>
      <name val="Arial"/>
      <family val="0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9" fontId="0" fillId="0" borderId="0">
      <alignment horizontal="left" vertical="top" wrapText="1"/>
      <protection/>
    </xf>
    <xf numFmtId="0" fontId="1" fillId="0" borderId="3">
      <alignment horizontal="left" vertical="top" wrapText="1"/>
      <protection/>
    </xf>
    <xf numFmtId="9" fontId="0" fillId="0" borderId="0">
      <alignment horizontal="left" vertical="top" wrapText="1"/>
      <protection/>
    </xf>
    <xf numFmtId="9" fontId="0" fillId="0" borderId="0">
      <alignment horizontal="left" vertical="top" wrapText="1"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27" borderId="9" applyNumberFormat="0" applyAlignment="0" applyProtection="0"/>
    <xf numFmtId="9" fontId="0" fillId="0" borderId="0">
      <alignment horizontal="left" vertical="top" wrapText="1"/>
      <protection/>
    </xf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Fill="1" applyBorder="1" applyAlignment="1">
      <alignment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4" fontId="2" fillId="0" borderId="11" xfId="0" applyNumberFormat="1" applyFont="1" applyFill="1" applyBorder="1" applyAlignment="1" applyProtection="1">
      <alignment horizontal="right" wrapText="1"/>
      <protection/>
    </xf>
    <xf numFmtId="0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left"/>
    </xf>
    <xf numFmtId="4" fontId="9" fillId="0" borderId="11" xfId="0" applyNumberFormat="1" applyFont="1" applyBorder="1" applyAlignment="1">
      <alignment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4" fontId="7" fillId="0" borderId="11" xfId="0" applyNumberFormat="1" applyFont="1" applyFill="1" applyBorder="1" applyAlignment="1" applyProtection="1">
      <alignment horizontal="right" wrapText="1"/>
      <protection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4" fontId="2" fillId="0" borderId="11" xfId="0" applyNumberFormat="1" applyFont="1" applyFill="1" applyBorder="1" applyAlignment="1" applyProtection="1">
      <alignment horizontal="right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1" xfId="0" applyFont="1" applyFill="1" applyBorder="1" applyAlignment="1">
      <alignment/>
    </xf>
    <xf numFmtId="0" fontId="11" fillId="33" borderId="11" xfId="0" applyNumberFormat="1" applyFont="1" applyFill="1" applyBorder="1" applyAlignment="1" applyProtection="1">
      <alignment horizontal="left" wrapText="1"/>
      <protection/>
    </xf>
    <xf numFmtId="4" fontId="6" fillId="33" borderId="11" xfId="0" applyNumberFormat="1" applyFont="1" applyFill="1" applyBorder="1" applyAlignment="1" applyProtection="1">
      <alignment horizontal="right" wrapText="1"/>
      <protection/>
    </xf>
    <xf numFmtId="0" fontId="1" fillId="33" borderId="11" xfId="0" applyNumberFormat="1" applyFont="1" applyFill="1" applyBorder="1" applyAlignment="1" applyProtection="1">
      <alignment horizontal="left" vertical="top" wrapText="1"/>
      <protection/>
    </xf>
    <xf numFmtId="0" fontId="6" fillId="33" borderId="11" xfId="0" applyNumberFormat="1" applyFont="1" applyFill="1" applyBorder="1" applyAlignment="1" applyProtection="1">
      <alignment horizontal="left" vertical="top" wrapText="1"/>
      <protection/>
    </xf>
    <xf numFmtId="0" fontId="10" fillId="33" borderId="11" xfId="0" applyFont="1" applyFill="1" applyBorder="1" applyAlignment="1">
      <alignment/>
    </xf>
    <xf numFmtId="4" fontId="10" fillId="33" borderId="11" xfId="0" applyNumberFormat="1" applyFont="1" applyFill="1" applyBorder="1" applyAlignment="1">
      <alignment/>
    </xf>
    <xf numFmtId="0" fontId="5" fillId="33" borderId="11" xfId="0" applyNumberFormat="1" applyFont="1" applyFill="1" applyBorder="1" applyAlignment="1" applyProtection="1">
      <alignment horizontal="left" vertical="top" wrapText="1"/>
      <protection/>
    </xf>
    <xf numFmtId="0" fontId="8" fillId="33" borderId="11" xfId="0" applyFont="1" applyFill="1" applyBorder="1" applyAlignment="1">
      <alignment/>
    </xf>
    <xf numFmtId="4" fontId="8" fillId="33" borderId="11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4" fontId="8" fillId="33" borderId="11" xfId="0" applyNumberFormat="1" applyFont="1" applyFill="1" applyBorder="1" applyAlignment="1">
      <alignment/>
    </xf>
    <xf numFmtId="4" fontId="8" fillId="33" borderId="11" xfId="0" applyNumberFormat="1" applyFont="1" applyFill="1" applyBorder="1" applyAlignment="1">
      <alignment/>
    </xf>
    <xf numFmtId="0" fontId="1" fillId="34" borderId="11" xfId="0" applyNumberFormat="1" applyFont="1" applyFill="1" applyBorder="1" applyAlignment="1" applyProtection="1">
      <alignment horizontal="left" vertical="top" wrapText="1"/>
      <protection/>
    </xf>
    <xf numFmtId="0" fontId="5" fillId="34" borderId="11" xfId="0" applyNumberFormat="1" applyFont="1" applyFill="1" applyBorder="1" applyAlignment="1" applyProtection="1">
      <alignment horizontal="left" vertical="top" wrapText="1"/>
      <protection/>
    </xf>
    <xf numFmtId="0" fontId="12" fillId="34" borderId="11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left"/>
    </xf>
    <xf numFmtId="0" fontId="13" fillId="33" borderId="11" xfId="0" applyFont="1" applyFill="1" applyBorder="1" applyAlignment="1">
      <alignment/>
    </xf>
    <xf numFmtId="4" fontId="13" fillId="33" borderId="11" xfId="0" applyNumberFormat="1" applyFont="1" applyFill="1" applyBorder="1" applyAlignment="1">
      <alignment/>
    </xf>
    <xf numFmtId="0" fontId="15" fillId="33" borderId="11" xfId="0" applyNumberFormat="1" applyFont="1" applyFill="1" applyBorder="1" applyAlignment="1" applyProtection="1">
      <alignment horizontal="left" vertical="top" wrapText="1"/>
      <protection/>
    </xf>
    <xf numFmtId="0" fontId="15" fillId="33" borderId="11" xfId="0" applyNumberFormat="1" applyFont="1" applyFill="1" applyBorder="1" applyAlignment="1" applyProtection="1">
      <alignment horizontal="left" wrapText="1"/>
      <protection/>
    </xf>
    <xf numFmtId="0" fontId="11" fillId="33" borderId="11" xfId="0" applyNumberFormat="1" applyFont="1" applyFill="1" applyBorder="1" applyAlignment="1" applyProtection="1">
      <alignment horizontal="left" wrapText="1"/>
      <protection/>
    </xf>
    <xf numFmtId="4" fontId="11" fillId="33" borderId="11" xfId="0" applyNumberFormat="1" applyFont="1" applyFill="1" applyBorder="1" applyAlignment="1" applyProtection="1">
      <alignment horizontal="right" wrapText="1"/>
      <protection/>
    </xf>
    <xf numFmtId="0" fontId="11" fillId="33" borderId="11" xfId="0" applyNumberFormat="1" applyFont="1" applyFill="1" applyBorder="1" applyAlignment="1" applyProtection="1">
      <alignment horizontal="left" vertical="top" wrapText="1"/>
      <protection/>
    </xf>
    <xf numFmtId="4" fontId="11" fillId="33" borderId="11" xfId="0" applyNumberFormat="1" applyFont="1" applyFill="1" applyBorder="1" applyAlignment="1" applyProtection="1">
      <alignment horizontal="right" wrapText="1"/>
      <protection/>
    </xf>
    <xf numFmtId="0" fontId="15" fillId="33" borderId="11" xfId="0" applyNumberFormat="1" applyFont="1" applyFill="1" applyBorder="1" applyAlignment="1" applyProtection="1">
      <alignment horizontal="left" wrapText="1"/>
      <protection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16" fillId="0" borderId="0" xfId="0" applyFont="1" applyAlignment="1">
      <alignment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Font="1" applyBorder="1" applyAlignment="1">
      <alignment wrapText="1"/>
    </xf>
    <xf numFmtId="0" fontId="1" fillId="33" borderId="11" xfId="0" applyNumberFormat="1" applyFont="1" applyFill="1" applyBorder="1" applyAlignment="1" applyProtection="1">
      <alignment horizontal="left" vertical="center" wrapText="1"/>
      <protection/>
    </xf>
    <xf numFmtId="4" fontId="10" fillId="33" borderId="11" xfId="0" applyNumberFormat="1" applyFont="1" applyFill="1" applyBorder="1" applyAlignment="1">
      <alignment/>
    </xf>
    <xf numFmtId="4" fontId="17" fillId="0" borderId="11" xfId="0" applyNumberFormat="1" applyFont="1" applyFill="1" applyBorder="1" applyAlignment="1">
      <alignment/>
    </xf>
    <xf numFmtId="4" fontId="18" fillId="0" borderId="11" xfId="0" applyNumberFormat="1" applyFont="1" applyFill="1" applyBorder="1" applyAlignment="1" applyProtection="1">
      <alignment horizontal="right" wrapText="1"/>
      <protection/>
    </xf>
    <xf numFmtId="4" fontId="13" fillId="34" borderId="15" xfId="0" applyNumberFormat="1" applyFont="1" applyFill="1" applyBorder="1" applyAlignment="1">
      <alignment/>
    </xf>
    <xf numFmtId="4" fontId="6" fillId="33" borderId="16" xfId="0" applyNumberFormat="1" applyFont="1" applyFill="1" applyBorder="1" applyAlignment="1" applyProtection="1">
      <alignment horizontal="right" wrapText="1"/>
      <protection/>
    </xf>
    <xf numFmtId="4" fontId="13" fillId="0" borderId="14" xfId="0" applyNumberFormat="1" applyFont="1" applyFill="1" applyBorder="1" applyAlignment="1">
      <alignment/>
    </xf>
    <xf numFmtId="14" fontId="0" fillId="0" borderId="11" xfId="0" applyNumberFormat="1" applyBorder="1" applyAlignment="1">
      <alignment/>
    </xf>
    <xf numFmtId="14" fontId="0" fillId="0" borderId="17" xfId="0" applyNumberFormat="1" applyBorder="1" applyAlignment="1">
      <alignment/>
    </xf>
    <xf numFmtId="0" fontId="0" fillId="0" borderId="11" xfId="0" applyFill="1" applyBorder="1" applyAlignment="1">
      <alignment wrapText="1"/>
    </xf>
    <xf numFmtId="4" fontId="0" fillId="0" borderId="11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  <xf numFmtId="0" fontId="0" fillId="0" borderId="16" xfId="0" applyFill="1" applyBorder="1" applyAlignment="1">
      <alignment/>
    </xf>
    <xf numFmtId="4" fontId="0" fillId="0" borderId="16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19" xfId="0" applyNumberFormat="1" applyBorder="1" applyAlignment="1">
      <alignment wrapText="1"/>
    </xf>
    <xf numFmtId="4" fontId="0" fillId="0" borderId="19" xfId="0" applyNumberFormat="1" applyBorder="1" applyAlignment="1">
      <alignment/>
    </xf>
    <xf numFmtId="0" fontId="0" fillId="0" borderId="16" xfId="0" applyFill="1" applyBorder="1" applyAlignment="1">
      <alignment wrapText="1"/>
    </xf>
    <xf numFmtId="0" fontId="8" fillId="0" borderId="21" xfId="0" applyFont="1" applyBorder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E1"/>
      <rgbColor rgb="00ECE9D8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31">
      <selection activeCell="D78" sqref="D78"/>
    </sheetView>
  </sheetViews>
  <sheetFormatPr defaultColWidth="9.140625" defaultRowHeight="12.75"/>
  <cols>
    <col min="1" max="1" width="5.140625" style="0" customWidth="1"/>
    <col min="2" max="2" width="5.8515625" style="0" customWidth="1"/>
    <col min="4" max="4" width="27.00390625" style="0" customWidth="1"/>
    <col min="5" max="5" width="8.421875" style="0" customWidth="1"/>
    <col min="6" max="6" width="13.8515625" style="0" customWidth="1"/>
    <col min="7" max="7" width="14.7109375" style="0" customWidth="1"/>
    <col min="8" max="8" width="11.7109375" style="0" customWidth="1"/>
    <col min="9" max="9" width="12.00390625" style="0" customWidth="1"/>
    <col min="10" max="10" width="11.00390625" style="0" customWidth="1"/>
    <col min="11" max="11" width="13.140625" style="0" customWidth="1"/>
  </cols>
  <sheetData>
    <row r="1" spans="1:6" ht="18.75" customHeight="1">
      <c r="A1" t="s">
        <v>93</v>
      </c>
      <c r="C1" s="58"/>
      <c r="D1" s="58"/>
      <c r="E1" s="58"/>
      <c r="F1" s="58"/>
    </row>
    <row r="2" spans="1:6" ht="18.75" customHeight="1">
      <c r="A2" t="s">
        <v>94</v>
      </c>
      <c r="C2" s="58"/>
      <c r="D2" s="58"/>
      <c r="E2" s="58"/>
      <c r="F2" s="58"/>
    </row>
    <row r="3" spans="1:6" ht="18.75" customHeight="1">
      <c r="A3" t="s">
        <v>95</v>
      </c>
      <c r="C3" s="58"/>
      <c r="D3" s="58"/>
      <c r="E3" s="58"/>
      <c r="F3" s="58"/>
    </row>
    <row r="4" spans="3:6" ht="30" customHeight="1" thickBot="1">
      <c r="C4" s="58" t="s">
        <v>92</v>
      </c>
      <c r="D4" s="58"/>
      <c r="E4" s="58"/>
      <c r="F4" s="58"/>
    </row>
    <row r="5" spans="1:11" ht="54" customHeight="1" thickBot="1">
      <c r="A5" s="61" t="s">
        <v>57</v>
      </c>
      <c r="B5" s="24" t="s">
        <v>80</v>
      </c>
      <c r="C5" s="60" t="s">
        <v>0</v>
      </c>
      <c r="D5" s="10" t="s">
        <v>5</v>
      </c>
      <c r="E5" s="10" t="s">
        <v>58</v>
      </c>
      <c r="F5" s="11" t="s">
        <v>7</v>
      </c>
      <c r="G5" s="25" t="s">
        <v>6</v>
      </c>
      <c r="H5" s="9" t="s">
        <v>62</v>
      </c>
      <c r="I5" s="26" t="s">
        <v>63</v>
      </c>
      <c r="J5" s="9" t="s">
        <v>64</v>
      </c>
      <c r="K5" s="12" t="s">
        <v>65</v>
      </c>
    </row>
    <row r="6" spans="1:11" ht="12.75">
      <c r="A6" s="14"/>
      <c r="B6" s="8"/>
      <c r="C6" s="8"/>
      <c r="D6" s="13" t="s">
        <v>8</v>
      </c>
      <c r="E6" s="13"/>
      <c r="F6" s="8"/>
      <c r="G6" s="8"/>
      <c r="H6" s="8"/>
      <c r="I6" s="8"/>
      <c r="J6" s="8"/>
      <c r="K6" s="8"/>
    </row>
    <row r="7" spans="1:11" ht="12.75">
      <c r="A7" s="8">
        <v>1</v>
      </c>
      <c r="B7" s="17">
        <v>3213</v>
      </c>
      <c r="C7" s="27">
        <v>80522000</v>
      </c>
      <c r="D7" s="56" t="s">
        <v>48</v>
      </c>
      <c r="E7" s="56"/>
      <c r="F7" s="57">
        <v>10195.12</v>
      </c>
      <c r="G7" s="18">
        <f>F7*1.23</f>
        <v>12539.9976</v>
      </c>
      <c r="H7" s="8" t="s">
        <v>81</v>
      </c>
      <c r="I7" s="8" t="s">
        <v>82</v>
      </c>
      <c r="J7" s="69">
        <v>41640</v>
      </c>
      <c r="K7" s="69">
        <v>42004</v>
      </c>
    </row>
    <row r="8" spans="1:11" ht="12.75">
      <c r="A8" s="8">
        <v>2</v>
      </c>
      <c r="B8" s="17">
        <v>3213</v>
      </c>
      <c r="C8" s="27">
        <v>80530000</v>
      </c>
      <c r="D8" s="56" t="s">
        <v>49</v>
      </c>
      <c r="E8" s="56"/>
      <c r="F8" s="57">
        <v>2000</v>
      </c>
      <c r="G8" s="18">
        <f>F8*1.23</f>
        <v>2460</v>
      </c>
      <c r="H8" s="8" t="s">
        <v>81</v>
      </c>
      <c r="I8" s="8" t="s">
        <v>82</v>
      </c>
      <c r="J8" s="69">
        <v>41640</v>
      </c>
      <c r="K8" s="69">
        <v>42004</v>
      </c>
    </row>
    <row r="9" spans="1:11" ht="15.75">
      <c r="A9" s="8"/>
      <c r="B9" s="46"/>
      <c r="C9" s="45"/>
      <c r="D9" s="47" t="s">
        <v>50</v>
      </c>
      <c r="E9" s="47"/>
      <c r="F9" s="48">
        <f>F7+F8</f>
        <v>12195.12</v>
      </c>
      <c r="G9" s="48">
        <f>G7+G8</f>
        <v>14999.9976</v>
      </c>
      <c r="H9" s="8"/>
      <c r="I9" s="8"/>
      <c r="J9" s="8"/>
      <c r="K9" s="8"/>
    </row>
    <row r="10" spans="1:11" ht="12.75">
      <c r="A10" s="8">
        <v>3</v>
      </c>
      <c r="B10" s="17">
        <v>3231</v>
      </c>
      <c r="C10" s="17">
        <v>64210000</v>
      </c>
      <c r="D10" s="16" t="s">
        <v>9</v>
      </c>
      <c r="E10" s="16"/>
      <c r="F10" s="18">
        <f>G10-(G10*25/125)</f>
        <v>25600</v>
      </c>
      <c r="G10" s="18">
        <v>32000</v>
      </c>
      <c r="H10" s="8" t="s">
        <v>81</v>
      </c>
      <c r="I10" s="16"/>
      <c r="J10" s="69">
        <v>41640</v>
      </c>
      <c r="K10" s="69">
        <v>42004</v>
      </c>
    </row>
    <row r="11" spans="1:11" ht="12.75">
      <c r="A11" s="8">
        <v>4</v>
      </c>
      <c r="B11" s="17">
        <v>3231</v>
      </c>
      <c r="C11" s="17">
        <v>64110000</v>
      </c>
      <c r="D11" s="16" t="s">
        <v>10</v>
      </c>
      <c r="E11" s="16"/>
      <c r="F11" s="18">
        <f>G11-(G11*25/125)</f>
        <v>1600</v>
      </c>
      <c r="G11" s="18">
        <v>2000</v>
      </c>
      <c r="H11" s="8" t="s">
        <v>81</v>
      </c>
      <c r="I11" s="16"/>
      <c r="J11" s="69">
        <v>41640</v>
      </c>
      <c r="K11" s="69">
        <v>42004</v>
      </c>
    </row>
    <row r="12" spans="1:11" ht="12.75">
      <c r="A12" s="8">
        <v>5</v>
      </c>
      <c r="B12" s="17">
        <v>3231</v>
      </c>
      <c r="C12" s="16"/>
      <c r="D12" s="16" t="s">
        <v>11</v>
      </c>
      <c r="E12" s="16"/>
      <c r="F12" s="18">
        <v>960</v>
      </c>
      <c r="G12" s="18">
        <v>960</v>
      </c>
      <c r="H12" s="8" t="s">
        <v>81</v>
      </c>
      <c r="I12" s="16"/>
      <c r="J12" s="69">
        <v>41640</v>
      </c>
      <c r="K12" s="69">
        <v>42004</v>
      </c>
    </row>
    <row r="13" spans="1:11" ht="12.75">
      <c r="A13" s="8">
        <v>6</v>
      </c>
      <c r="B13" s="17">
        <v>3231</v>
      </c>
      <c r="C13" s="17">
        <v>92232000</v>
      </c>
      <c r="D13" s="16" t="s">
        <v>12</v>
      </c>
      <c r="E13" s="16"/>
      <c r="F13" s="18">
        <f>G13-(G13*25/125)</f>
        <v>768</v>
      </c>
      <c r="G13" s="18">
        <v>960</v>
      </c>
      <c r="H13" s="8" t="s">
        <v>81</v>
      </c>
      <c r="I13" s="16"/>
      <c r="J13" s="69">
        <v>41640</v>
      </c>
      <c r="K13" s="69">
        <v>42004</v>
      </c>
    </row>
    <row r="14" spans="1:11" ht="12.75">
      <c r="A14" s="8">
        <v>7</v>
      </c>
      <c r="B14" s="17">
        <v>3231</v>
      </c>
      <c r="C14" s="16"/>
      <c r="D14" s="16" t="s">
        <v>61</v>
      </c>
      <c r="E14" s="16"/>
      <c r="F14" s="18">
        <f>G14-(G14*25/125)</f>
        <v>1664</v>
      </c>
      <c r="G14" s="18">
        <v>2080</v>
      </c>
      <c r="H14" s="8" t="s">
        <v>81</v>
      </c>
      <c r="I14" s="16"/>
      <c r="J14" s="69">
        <v>41640</v>
      </c>
      <c r="K14" s="69">
        <v>42004</v>
      </c>
    </row>
    <row r="15" spans="1:11" ht="18.75" customHeight="1">
      <c r="A15" s="8"/>
      <c r="B15" s="46"/>
      <c r="C15" s="45"/>
      <c r="D15" s="47" t="s">
        <v>14</v>
      </c>
      <c r="E15" s="47"/>
      <c r="F15" s="48">
        <f>SUM(F10:F14)</f>
        <v>30592</v>
      </c>
      <c r="G15" s="48">
        <f>SUM(G10:G14)</f>
        <v>38000</v>
      </c>
      <c r="H15" s="16"/>
      <c r="I15" s="16"/>
      <c r="J15" s="69"/>
      <c r="K15" s="16"/>
    </row>
    <row r="16" spans="1:11" ht="12.75">
      <c r="A16" s="8">
        <v>8</v>
      </c>
      <c r="B16" s="17">
        <v>3232</v>
      </c>
      <c r="C16" s="17">
        <v>45330000</v>
      </c>
      <c r="D16" s="16" t="s">
        <v>52</v>
      </c>
      <c r="E16" s="16"/>
      <c r="F16" s="18">
        <f>G16-(G16*25/125)</f>
        <v>1600</v>
      </c>
      <c r="G16" s="18">
        <v>2000</v>
      </c>
      <c r="H16" s="8" t="s">
        <v>81</v>
      </c>
      <c r="I16" s="16" t="s">
        <v>90</v>
      </c>
      <c r="J16" s="69">
        <v>41640</v>
      </c>
      <c r="K16" s="69">
        <v>42004</v>
      </c>
    </row>
    <row r="17" spans="1:11" ht="12.75">
      <c r="A17" s="8">
        <v>9</v>
      </c>
      <c r="B17" s="17">
        <v>3232</v>
      </c>
      <c r="C17" s="15">
        <v>50750000</v>
      </c>
      <c r="D17" s="16" t="s">
        <v>13</v>
      </c>
      <c r="E17" s="16"/>
      <c r="F17" s="18">
        <f aca="true" t="shared" si="0" ref="F17:F32">G17-(G17*25/125)</f>
        <v>7200</v>
      </c>
      <c r="G17" s="18">
        <v>9000</v>
      </c>
      <c r="H17" s="8" t="s">
        <v>81</v>
      </c>
      <c r="I17" s="16" t="s">
        <v>90</v>
      </c>
      <c r="J17" s="69">
        <v>41640</v>
      </c>
      <c r="K17" s="69">
        <v>42004</v>
      </c>
    </row>
    <row r="18" spans="1:11" ht="12.75">
      <c r="A18" s="8">
        <v>10</v>
      </c>
      <c r="B18" s="17">
        <v>3232</v>
      </c>
      <c r="C18" s="17">
        <v>45310000</v>
      </c>
      <c r="D18" s="16" t="s">
        <v>79</v>
      </c>
      <c r="E18" s="16"/>
      <c r="F18" s="18">
        <f t="shared" si="0"/>
        <v>1489.6</v>
      </c>
      <c r="G18" s="18">
        <v>1862</v>
      </c>
      <c r="H18" s="8" t="s">
        <v>81</v>
      </c>
      <c r="I18" s="16" t="s">
        <v>90</v>
      </c>
      <c r="J18" s="69">
        <v>41640</v>
      </c>
      <c r="K18" s="69">
        <v>42004</v>
      </c>
    </row>
    <row r="19" spans="1:11" ht="12.75">
      <c r="A19" s="8">
        <v>11</v>
      </c>
      <c r="B19" s="17">
        <v>3232</v>
      </c>
      <c r="C19" s="17">
        <v>50413200</v>
      </c>
      <c r="D19" s="16" t="s">
        <v>60</v>
      </c>
      <c r="E19" s="16"/>
      <c r="F19" s="18">
        <f t="shared" si="0"/>
        <v>960</v>
      </c>
      <c r="G19" s="18">
        <v>1200</v>
      </c>
      <c r="H19" s="8" t="s">
        <v>81</v>
      </c>
      <c r="I19" s="16" t="s">
        <v>90</v>
      </c>
      <c r="J19" s="69">
        <v>41640</v>
      </c>
      <c r="K19" s="69">
        <v>42004</v>
      </c>
    </row>
    <row r="20" spans="1:11" ht="15.75" customHeight="1">
      <c r="A20" s="8">
        <v>12</v>
      </c>
      <c r="B20" s="6" t="s">
        <v>1</v>
      </c>
      <c r="C20" s="6">
        <v>50720000</v>
      </c>
      <c r="D20" s="6" t="s">
        <v>15</v>
      </c>
      <c r="E20" s="6"/>
      <c r="F20" s="18">
        <f t="shared" si="0"/>
        <v>12000</v>
      </c>
      <c r="G20" s="4">
        <v>15000</v>
      </c>
      <c r="H20" s="8" t="s">
        <v>81</v>
      </c>
      <c r="I20" s="16" t="s">
        <v>90</v>
      </c>
      <c r="J20" s="69">
        <v>41640</v>
      </c>
      <c r="K20" s="69">
        <v>42004</v>
      </c>
    </row>
    <row r="21" spans="1:11" ht="15.75" customHeight="1">
      <c r="A21" s="8">
        <v>13</v>
      </c>
      <c r="B21" s="6">
        <v>3232</v>
      </c>
      <c r="C21" s="6">
        <v>45333100</v>
      </c>
      <c r="D21" s="6" t="s">
        <v>68</v>
      </c>
      <c r="E21" s="6"/>
      <c r="F21" s="18">
        <f t="shared" si="0"/>
        <v>480</v>
      </c>
      <c r="G21" s="4">
        <v>600</v>
      </c>
      <c r="H21" s="8" t="s">
        <v>81</v>
      </c>
      <c r="I21" s="16" t="s">
        <v>90</v>
      </c>
      <c r="J21" s="69">
        <v>41640</v>
      </c>
      <c r="K21" s="69">
        <v>42004</v>
      </c>
    </row>
    <row r="22" spans="1:11" ht="12.75">
      <c r="A22" s="8">
        <v>14</v>
      </c>
      <c r="B22" s="15">
        <v>3232</v>
      </c>
      <c r="C22" s="3">
        <v>45442100</v>
      </c>
      <c r="D22" s="15" t="s">
        <v>16</v>
      </c>
      <c r="E22" s="15"/>
      <c r="F22" s="18">
        <f t="shared" si="0"/>
        <v>3112</v>
      </c>
      <c r="G22" s="4">
        <v>3890</v>
      </c>
      <c r="H22" s="8" t="s">
        <v>81</v>
      </c>
      <c r="I22" s="16" t="s">
        <v>90</v>
      </c>
      <c r="J22" s="69">
        <v>41640</v>
      </c>
      <c r="K22" s="69">
        <v>42004</v>
      </c>
    </row>
    <row r="23" spans="1:11" ht="12.75">
      <c r="A23" s="8">
        <v>15</v>
      </c>
      <c r="B23" s="15">
        <v>3232</v>
      </c>
      <c r="C23" s="3">
        <v>50730000</v>
      </c>
      <c r="D23" s="15" t="s">
        <v>17</v>
      </c>
      <c r="E23" s="15"/>
      <c r="F23" s="18">
        <f t="shared" si="0"/>
        <v>6592</v>
      </c>
      <c r="G23" s="4">
        <v>8240</v>
      </c>
      <c r="H23" s="8" t="s">
        <v>81</v>
      </c>
      <c r="I23" s="16" t="s">
        <v>90</v>
      </c>
      <c r="J23" s="69">
        <v>41640</v>
      </c>
      <c r="K23" s="69">
        <v>42004</v>
      </c>
    </row>
    <row r="24" spans="1:11" ht="12.75">
      <c r="A24" s="8">
        <v>16</v>
      </c>
      <c r="B24" s="8"/>
      <c r="C24" s="17"/>
      <c r="D24" s="16" t="s">
        <v>77</v>
      </c>
      <c r="E24" s="16"/>
      <c r="F24" s="18">
        <f t="shared" si="0"/>
        <v>3666.4</v>
      </c>
      <c r="G24" s="18">
        <v>4583</v>
      </c>
      <c r="H24" s="8" t="s">
        <v>81</v>
      </c>
      <c r="I24" s="16" t="s">
        <v>90</v>
      </c>
      <c r="J24" s="69">
        <v>41640</v>
      </c>
      <c r="K24" s="69">
        <v>42004</v>
      </c>
    </row>
    <row r="25" spans="1:11" ht="13.5" customHeight="1">
      <c r="A25" s="8">
        <v>17</v>
      </c>
      <c r="B25" s="15">
        <v>3232</v>
      </c>
      <c r="C25" s="6">
        <v>45421000</v>
      </c>
      <c r="D25" s="15" t="s">
        <v>53</v>
      </c>
      <c r="E25" s="15"/>
      <c r="F25" s="18">
        <f t="shared" si="0"/>
        <v>2900</v>
      </c>
      <c r="G25" s="4">
        <v>3625</v>
      </c>
      <c r="H25" s="8" t="s">
        <v>81</v>
      </c>
      <c r="I25" s="16" t="s">
        <v>90</v>
      </c>
      <c r="J25" s="69">
        <v>41640</v>
      </c>
      <c r="K25" s="69">
        <v>42004</v>
      </c>
    </row>
    <row r="26" spans="1:11" ht="18.75" customHeight="1">
      <c r="A26" s="8"/>
      <c r="B26" s="20"/>
      <c r="C26" s="19"/>
      <c r="D26" s="20" t="s">
        <v>18</v>
      </c>
      <c r="E26" s="20"/>
      <c r="F26" s="21">
        <f>SUM(F16:F25)</f>
        <v>40000</v>
      </c>
      <c r="G26" s="21">
        <f>SUM(G16:G25)</f>
        <v>50000</v>
      </c>
      <c r="H26" s="5"/>
      <c r="I26" s="1"/>
      <c r="J26" s="1"/>
      <c r="K26" s="1"/>
    </row>
    <row r="27" spans="1:11" ht="21">
      <c r="A27" s="8">
        <v>18</v>
      </c>
      <c r="B27" s="15" t="s">
        <v>1</v>
      </c>
      <c r="C27" s="6">
        <v>50313100</v>
      </c>
      <c r="D27" s="15" t="s">
        <v>76</v>
      </c>
      <c r="E27" s="15"/>
      <c r="F27" s="18">
        <f t="shared" si="0"/>
        <v>1600</v>
      </c>
      <c r="G27" s="4">
        <v>2000</v>
      </c>
      <c r="H27" s="8" t="s">
        <v>81</v>
      </c>
      <c r="I27" s="1" t="s">
        <v>88</v>
      </c>
      <c r="J27" s="69">
        <v>41640</v>
      </c>
      <c r="K27" s="69">
        <v>42004</v>
      </c>
    </row>
    <row r="28" spans="1:11" ht="12.75">
      <c r="A28" s="8">
        <v>19</v>
      </c>
      <c r="B28" s="15">
        <v>3232</v>
      </c>
      <c r="C28" s="6">
        <v>50330000</v>
      </c>
      <c r="D28" s="15" t="s">
        <v>54</v>
      </c>
      <c r="E28" s="15"/>
      <c r="F28" s="18">
        <f t="shared" si="0"/>
        <v>3200</v>
      </c>
      <c r="G28" s="4">
        <v>4000</v>
      </c>
      <c r="H28" s="8" t="s">
        <v>81</v>
      </c>
      <c r="I28" s="16" t="s">
        <v>90</v>
      </c>
      <c r="J28" s="69">
        <v>41640</v>
      </c>
      <c r="K28" s="69">
        <v>42004</v>
      </c>
    </row>
    <row r="29" spans="1:11" ht="21.75" customHeight="1">
      <c r="A29" s="8">
        <v>20</v>
      </c>
      <c r="B29" s="15">
        <v>3232</v>
      </c>
      <c r="C29" s="6">
        <v>50532000</v>
      </c>
      <c r="D29" s="15" t="s">
        <v>59</v>
      </c>
      <c r="E29" s="15"/>
      <c r="F29" s="18">
        <f t="shared" si="0"/>
        <v>8000</v>
      </c>
      <c r="G29" s="4">
        <v>10000</v>
      </c>
      <c r="H29" s="8" t="s">
        <v>81</v>
      </c>
      <c r="I29" s="1" t="s">
        <v>86</v>
      </c>
      <c r="J29" s="69">
        <v>41640</v>
      </c>
      <c r="K29" s="69">
        <v>42004</v>
      </c>
    </row>
    <row r="30" spans="1:11" ht="23.25" customHeight="1">
      <c r="A30" s="8">
        <v>21</v>
      </c>
      <c r="B30" s="15">
        <v>3232</v>
      </c>
      <c r="C30" s="6">
        <v>50882000</v>
      </c>
      <c r="D30" s="15" t="s">
        <v>19</v>
      </c>
      <c r="E30" s="15"/>
      <c r="F30" s="18">
        <f t="shared" si="0"/>
        <v>9600</v>
      </c>
      <c r="G30" s="4">
        <v>12000</v>
      </c>
      <c r="H30" s="8" t="s">
        <v>81</v>
      </c>
      <c r="I30" s="1" t="s">
        <v>86</v>
      </c>
      <c r="J30" s="69">
        <v>41640</v>
      </c>
      <c r="K30" s="69">
        <v>42004</v>
      </c>
    </row>
    <row r="31" spans="1:11" ht="17.25" customHeight="1">
      <c r="A31" s="8"/>
      <c r="B31" s="15"/>
      <c r="C31" s="3"/>
      <c r="D31" s="20" t="s">
        <v>20</v>
      </c>
      <c r="E31" s="20"/>
      <c r="F31" s="21">
        <f>SUM(F27:F30)</f>
        <v>22400</v>
      </c>
      <c r="G31" s="21">
        <f>SUM(G27:G30)</f>
        <v>28000</v>
      </c>
      <c r="H31" s="5"/>
      <c r="I31" s="1"/>
      <c r="J31" s="69"/>
      <c r="K31" s="69">
        <v>42004</v>
      </c>
    </row>
    <row r="32" spans="1:11" ht="17.25" customHeight="1">
      <c r="A32" s="8">
        <v>22</v>
      </c>
      <c r="B32" s="6">
        <v>3232</v>
      </c>
      <c r="C32" s="6">
        <v>50110000</v>
      </c>
      <c r="D32" s="15" t="s">
        <v>21</v>
      </c>
      <c r="E32" s="15"/>
      <c r="F32" s="18">
        <f t="shared" si="0"/>
        <v>20000</v>
      </c>
      <c r="G32" s="4">
        <v>25000</v>
      </c>
      <c r="H32" s="8" t="s">
        <v>81</v>
      </c>
      <c r="I32" s="1" t="s">
        <v>82</v>
      </c>
      <c r="J32" s="69">
        <v>41640</v>
      </c>
      <c r="K32" s="69">
        <v>42004</v>
      </c>
    </row>
    <row r="33" spans="1:11" ht="18" customHeight="1">
      <c r="A33" s="8"/>
      <c r="B33" s="15"/>
      <c r="C33" s="3"/>
      <c r="D33" s="20" t="s">
        <v>22</v>
      </c>
      <c r="E33" s="20"/>
      <c r="F33" s="21">
        <f>F32</f>
        <v>20000</v>
      </c>
      <c r="G33" s="21">
        <f>G32</f>
        <v>25000</v>
      </c>
      <c r="H33" s="5"/>
      <c r="I33" s="1"/>
      <c r="J33" s="69"/>
      <c r="K33" s="69"/>
    </row>
    <row r="34" spans="1:11" ht="27.75" customHeight="1">
      <c r="A34" s="8"/>
      <c r="B34" s="50"/>
      <c r="C34" s="49"/>
      <c r="D34" s="51" t="s">
        <v>23</v>
      </c>
      <c r="E34" s="51"/>
      <c r="F34" s="52">
        <f>F26+F31+F33</f>
        <v>82400</v>
      </c>
      <c r="G34" s="52">
        <f>G26+G31+G33</f>
        <v>103000</v>
      </c>
      <c r="H34" s="5"/>
      <c r="I34" s="1"/>
      <c r="J34" s="69"/>
      <c r="K34" s="69"/>
    </row>
    <row r="35" spans="1:11" ht="12.75">
      <c r="A35" s="8">
        <v>23</v>
      </c>
      <c r="B35" s="15">
        <v>3233</v>
      </c>
      <c r="C35" s="6">
        <v>79341000</v>
      </c>
      <c r="D35" s="22" t="s">
        <v>24</v>
      </c>
      <c r="E35" s="22"/>
      <c r="F35" s="23">
        <v>15000</v>
      </c>
      <c r="G35" s="4">
        <v>15000</v>
      </c>
      <c r="H35" s="8" t="s">
        <v>81</v>
      </c>
      <c r="I35" s="1"/>
      <c r="J35" s="69">
        <v>41640</v>
      </c>
      <c r="K35" s="69">
        <v>42004</v>
      </c>
    </row>
    <row r="36" spans="1:11" ht="24.75" customHeight="1">
      <c r="A36" s="8"/>
      <c r="B36" s="30"/>
      <c r="C36" s="53"/>
      <c r="D36" s="30" t="s">
        <v>25</v>
      </c>
      <c r="E36" s="30"/>
      <c r="F36" s="54">
        <f>SUM(F35:F35)</f>
        <v>15000</v>
      </c>
      <c r="G36" s="54">
        <f>SUM(G35:G35)</f>
        <v>15000</v>
      </c>
      <c r="H36" s="5"/>
      <c r="I36" s="1"/>
      <c r="J36" s="69"/>
      <c r="K36" s="69"/>
    </row>
    <row r="37" spans="1:11" ht="21">
      <c r="A37" s="8">
        <v>24</v>
      </c>
      <c r="B37" s="15" t="s">
        <v>4</v>
      </c>
      <c r="C37" s="6">
        <v>90921000</v>
      </c>
      <c r="D37" s="3" t="s">
        <v>69</v>
      </c>
      <c r="E37" s="3"/>
      <c r="F37" s="18">
        <f aca="true" t="shared" si="1" ref="F37:F61">G37-(G37*25/125)</f>
        <v>7760</v>
      </c>
      <c r="G37" s="4">
        <v>9700</v>
      </c>
      <c r="H37" s="8" t="s">
        <v>81</v>
      </c>
      <c r="I37" s="1" t="s">
        <v>87</v>
      </c>
      <c r="J37" s="69">
        <v>41640</v>
      </c>
      <c r="K37" s="69">
        <v>42004</v>
      </c>
    </row>
    <row r="38" spans="1:11" ht="12.75">
      <c r="A38" s="8">
        <v>25</v>
      </c>
      <c r="B38" s="15" t="s">
        <v>4</v>
      </c>
      <c r="C38" s="3">
        <v>98371000</v>
      </c>
      <c r="D38" s="15" t="s">
        <v>70</v>
      </c>
      <c r="E38" s="15"/>
      <c r="F38" s="18">
        <f t="shared" si="1"/>
        <v>5600</v>
      </c>
      <c r="G38" s="4">
        <v>7000</v>
      </c>
      <c r="H38" s="8" t="s">
        <v>81</v>
      </c>
      <c r="I38" s="1" t="s">
        <v>91</v>
      </c>
      <c r="J38" s="69">
        <v>41640</v>
      </c>
      <c r="K38" s="69">
        <v>42004</v>
      </c>
    </row>
    <row r="39" spans="1:11" ht="21">
      <c r="A39" s="8">
        <v>26</v>
      </c>
      <c r="B39" s="15" t="s">
        <v>4</v>
      </c>
      <c r="C39" s="3">
        <v>90915000</v>
      </c>
      <c r="D39" s="15" t="s">
        <v>71</v>
      </c>
      <c r="E39" s="15"/>
      <c r="F39" s="18">
        <f t="shared" si="1"/>
        <v>5600</v>
      </c>
      <c r="G39" s="4">
        <v>7000</v>
      </c>
      <c r="H39" s="8" t="s">
        <v>81</v>
      </c>
      <c r="I39" s="1" t="s">
        <v>83</v>
      </c>
      <c r="J39" s="69">
        <v>41640</v>
      </c>
      <c r="K39" s="69">
        <v>42004</v>
      </c>
    </row>
    <row r="40" spans="1:11" ht="12.75">
      <c r="A40" s="8">
        <v>27</v>
      </c>
      <c r="B40" s="15">
        <v>3234</v>
      </c>
      <c r="C40" s="3">
        <v>65111000</v>
      </c>
      <c r="D40" s="15" t="s">
        <v>26</v>
      </c>
      <c r="E40" s="15"/>
      <c r="F40" s="18">
        <f t="shared" si="1"/>
        <v>53840</v>
      </c>
      <c r="G40" s="4">
        <v>67300</v>
      </c>
      <c r="H40" s="8" t="s">
        <v>81</v>
      </c>
      <c r="I40" s="1"/>
      <c r="J40" s="69">
        <v>41640</v>
      </c>
      <c r="K40" s="69">
        <v>42004</v>
      </c>
    </row>
    <row r="41" spans="1:11" ht="12.75">
      <c r="A41" s="8">
        <v>28</v>
      </c>
      <c r="B41" s="15">
        <v>3234</v>
      </c>
      <c r="C41" s="3">
        <v>90512000</v>
      </c>
      <c r="D41" s="15" t="s">
        <v>27</v>
      </c>
      <c r="E41" s="15"/>
      <c r="F41" s="18">
        <f t="shared" si="1"/>
        <v>14400</v>
      </c>
      <c r="G41" s="4">
        <v>18000</v>
      </c>
      <c r="H41" s="8" t="s">
        <v>81</v>
      </c>
      <c r="I41" s="1"/>
      <c r="J41" s="69">
        <v>41640</v>
      </c>
      <c r="K41" s="69">
        <v>42004</v>
      </c>
    </row>
    <row r="42" spans="1:11" ht="21">
      <c r="A42" s="8">
        <v>29</v>
      </c>
      <c r="B42" s="15">
        <v>3234</v>
      </c>
      <c r="C42" s="3">
        <v>90122000</v>
      </c>
      <c r="D42" s="15" t="s">
        <v>67</v>
      </c>
      <c r="E42" s="15"/>
      <c r="F42" s="18">
        <f t="shared" si="1"/>
        <v>4800</v>
      </c>
      <c r="G42" s="4">
        <v>6000</v>
      </c>
      <c r="H42" s="8" t="s">
        <v>81</v>
      </c>
      <c r="I42" s="1" t="s">
        <v>85</v>
      </c>
      <c r="J42" s="69">
        <v>41640</v>
      </c>
      <c r="K42" s="69">
        <v>42004</v>
      </c>
    </row>
    <row r="43" spans="1:11" ht="12.75">
      <c r="A43" s="8">
        <v>30</v>
      </c>
      <c r="B43" s="15">
        <v>3234</v>
      </c>
      <c r="C43" s="3">
        <v>65000000</v>
      </c>
      <c r="D43" s="15" t="s">
        <v>28</v>
      </c>
      <c r="E43" s="15"/>
      <c r="F43" s="18">
        <f t="shared" si="1"/>
        <v>1600</v>
      </c>
      <c r="G43" s="4">
        <v>2000</v>
      </c>
      <c r="H43" s="8" t="s">
        <v>81</v>
      </c>
      <c r="I43" s="1"/>
      <c r="J43" s="69">
        <v>41640</v>
      </c>
      <c r="K43" s="69">
        <v>42004</v>
      </c>
    </row>
    <row r="44" spans="1:11" ht="21">
      <c r="A44" s="8">
        <v>31</v>
      </c>
      <c r="B44" s="15">
        <v>3234</v>
      </c>
      <c r="C44" s="3">
        <v>71317000</v>
      </c>
      <c r="D44" s="15" t="s">
        <v>72</v>
      </c>
      <c r="E44" s="15"/>
      <c r="F44" s="18">
        <f t="shared" si="1"/>
        <v>7200</v>
      </c>
      <c r="G44" s="4">
        <v>9000</v>
      </c>
      <c r="H44" s="8" t="s">
        <v>81</v>
      </c>
      <c r="I44" s="1" t="s">
        <v>89</v>
      </c>
      <c r="J44" s="69">
        <v>41640</v>
      </c>
      <c r="K44" s="69">
        <v>42004</v>
      </c>
    </row>
    <row r="45" spans="1:11" ht="12.75">
      <c r="A45" s="8">
        <v>32</v>
      </c>
      <c r="B45" s="15">
        <v>3234</v>
      </c>
      <c r="C45" s="3">
        <v>65000000</v>
      </c>
      <c r="D45" s="15" t="s">
        <v>55</v>
      </c>
      <c r="E45" s="15"/>
      <c r="F45" s="18">
        <f t="shared" si="1"/>
        <v>23200</v>
      </c>
      <c r="G45" s="4">
        <v>29000</v>
      </c>
      <c r="H45" s="8" t="s">
        <v>81</v>
      </c>
      <c r="I45" s="1"/>
      <c r="J45" s="69">
        <v>41640</v>
      </c>
      <c r="K45" s="69">
        <v>42004</v>
      </c>
    </row>
    <row r="46" spans="1:11" ht="14.25" customHeight="1">
      <c r="A46" s="8"/>
      <c r="B46" s="30"/>
      <c r="C46" s="53"/>
      <c r="D46" s="30" t="s">
        <v>29</v>
      </c>
      <c r="E46" s="30"/>
      <c r="F46" s="54">
        <f>SUM(F37:F45)</f>
        <v>124000</v>
      </c>
      <c r="G46" s="54">
        <f>SUM(G37:G45)</f>
        <v>155000</v>
      </c>
      <c r="H46" s="5"/>
      <c r="I46" s="1"/>
      <c r="J46" s="69"/>
      <c r="K46" s="1"/>
    </row>
    <row r="47" spans="1:11" ht="12.75">
      <c r="A47" s="8">
        <v>33</v>
      </c>
      <c r="B47" s="15">
        <v>3236</v>
      </c>
      <c r="C47" s="3">
        <v>85147000</v>
      </c>
      <c r="D47" s="15" t="s">
        <v>30</v>
      </c>
      <c r="E47" s="15"/>
      <c r="F47" s="18">
        <f t="shared" si="1"/>
        <v>15200</v>
      </c>
      <c r="G47" s="4">
        <v>19000</v>
      </c>
      <c r="H47" s="8" t="s">
        <v>81</v>
      </c>
      <c r="I47" s="1" t="s">
        <v>82</v>
      </c>
      <c r="J47" s="69">
        <v>41640</v>
      </c>
      <c r="K47" s="69">
        <v>42004</v>
      </c>
    </row>
    <row r="48" spans="1:11" ht="12.75">
      <c r="A48" s="8">
        <v>34</v>
      </c>
      <c r="B48" s="15" t="s">
        <v>3</v>
      </c>
      <c r="C48" s="3">
        <v>85147000</v>
      </c>
      <c r="D48" s="15" t="s">
        <v>74</v>
      </c>
      <c r="E48" s="15"/>
      <c r="F48" s="18">
        <f t="shared" si="1"/>
        <v>12000</v>
      </c>
      <c r="G48" s="4">
        <v>15000</v>
      </c>
      <c r="H48" s="8" t="s">
        <v>81</v>
      </c>
      <c r="I48" s="1" t="s">
        <v>82</v>
      </c>
      <c r="J48" s="69">
        <v>41640</v>
      </c>
      <c r="K48" s="69">
        <v>42004</v>
      </c>
    </row>
    <row r="49" spans="1:11" ht="12.75">
      <c r="A49" s="8">
        <v>35</v>
      </c>
      <c r="B49" s="15" t="s">
        <v>3</v>
      </c>
      <c r="C49" s="3">
        <v>71900000</v>
      </c>
      <c r="D49" s="15" t="s">
        <v>73</v>
      </c>
      <c r="E49" s="15"/>
      <c r="F49" s="18">
        <f t="shared" si="1"/>
        <v>13600</v>
      </c>
      <c r="G49" s="4">
        <v>17000</v>
      </c>
      <c r="H49" s="8" t="s">
        <v>81</v>
      </c>
      <c r="I49" s="1" t="s">
        <v>82</v>
      </c>
      <c r="J49" s="69">
        <v>41640</v>
      </c>
      <c r="K49" s="69">
        <v>42004</v>
      </c>
    </row>
    <row r="50" spans="1:11" ht="12.75">
      <c r="A50" s="8">
        <v>36</v>
      </c>
      <c r="B50" s="15">
        <v>3236</v>
      </c>
      <c r="C50" s="3">
        <v>85149000</v>
      </c>
      <c r="D50" s="15" t="s">
        <v>31</v>
      </c>
      <c r="E50" s="15"/>
      <c r="F50" s="18">
        <f t="shared" si="1"/>
        <v>3200</v>
      </c>
      <c r="G50" s="4">
        <v>4000</v>
      </c>
      <c r="H50" s="8" t="s">
        <v>81</v>
      </c>
      <c r="I50" s="1" t="s">
        <v>82</v>
      </c>
      <c r="J50" s="69">
        <v>41640</v>
      </c>
      <c r="K50" s="69">
        <v>42004</v>
      </c>
    </row>
    <row r="51" spans="1:11" ht="17.25" customHeight="1">
      <c r="A51" s="8"/>
      <c r="B51" s="50"/>
      <c r="C51" s="49"/>
      <c r="D51" s="51" t="s">
        <v>47</v>
      </c>
      <c r="E51" s="51"/>
      <c r="F51" s="52">
        <f>SUM(F47:F50)</f>
        <v>44000</v>
      </c>
      <c r="G51" s="52">
        <f>SUM(G47:G50)</f>
        <v>55000</v>
      </c>
      <c r="H51" s="5"/>
      <c r="I51" s="1"/>
      <c r="J51" s="1"/>
      <c r="K51" s="69"/>
    </row>
    <row r="52" spans="1:11" ht="16.5" customHeight="1">
      <c r="A52" s="8">
        <v>37</v>
      </c>
      <c r="B52" s="15">
        <v>3237</v>
      </c>
      <c r="C52" s="6">
        <v>79100000</v>
      </c>
      <c r="D52" s="15" t="s">
        <v>32</v>
      </c>
      <c r="E52" s="15"/>
      <c r="F52" s="18">
        <v>2000</v>
      </c>
      <c r="G52" s="4">
        <v>2000</v>
      </c>
      <c r="H52" s="8" t="s">
        <v>81</v>
      </c>
      <c r="I52" s="1" t="s">
        <v>82</v>
      </c>
      <c r="J52" s="69">
        <v>41640</v>
      </c>
      <c r="K52" s="69">
        <v>42004</v>
      </c>
    </row>
    <row r="53" spans="1:11" ht="18" customHeight="1">
      <c r="A53" s="8"/>
      <c r="B53" s="49"/>
      <c r="C53" s="49"/>
      <c r="D53" s="51" t="s">
        <v>33</v>
      </c>
      <c r="E53" s="51"/>
      <c r="F53" s="52">
        <f>SUM(F52:F52)</f>
        <v>2000</v>
      </c>
      <c r="G53" s="52">
        <f>SUM(G52:G52)</f>
        <v>2000</v>
      </c>
      <c r="H53" s="5"/>
      <c r="I53" s="1"/>
      <c r="J53" s="1"/>
      <c r="K53" s="69"/>
    </row>
    <row r="54" spans="1:11" ht="12.75">
      <c r="A54" s="8">
        <v>38</v>
      </c>
      <c r="B54" s="15">
        <v>3238</v>
      </c>
      <c r="C54" s="3">
        <v>50324100</v>
      </c>
      <c r="D54" s="22" t="s">
        <v>34</v>
      </c>
      <c r="E54" s="22"/>
      <c r="F54" s="18">
        <f t="shared" si="1"/>
        <v>2400</v>
      </c>
      <c r="G54" s="4">
        <v>3000</v>
      </c>
      <c r="H54" s="8" t="s">
        <v>81</v>
      </c>
      <c r="I54" s="1" t="s">
        <v>82</v>
      </c>
      <c r="J54" s="69">
        <v>41640</v>
      </c>
      <c r="K54" s="69">
        <v>42004</v>
      </c>
    </row>
    <row r="55" spans="1:11" ht="21">
      <c r="A55" s="8">
        <v>39</v>
      </c>
      <c r="B55" s="15" t="s">
        <v>2</v>
      </c>
      <c r="C55" s="3">
        <v>72200000</v>
      </c>
      <c r="D55" s="3" t="s">
        <v>75</v>
      </c>
      <c r="E55" s="3"/>
      <c r="F55" s="18">
        <f t="shared" si="1"/>
        <v>20000</v>
      </c>
      <c r="G55" s="4">
        <v>25000</v>
      </c>
      <c r="H55" s="8" t="s">
        <v>81</v>
      </c>
      <c r="I55" s="1" t="s">
        <v>84</v>
      </c>
      <c r="J55" s="69">
        <v>41640</v>
      </c>
      <c r="K55" s="69">
        <v>42004</v>
      </c>
    </row>
    <row r="56" spans="1:11" ht="12.75">
      <c r="A56" s="8">
        <v>40</v>
      </c>
      <c r="B56" s="15" t="s">
        <v>2</v>
      </c>
      <c r="C56" s="3">
        <v>5032100</v>
      </c>
      <c r="D56" s="3" t="s">
        <v>56</v>
      </c>
      <c r="E56" s="3"/>
      <c r="F56" s="18">
        <f t="shared" si="1"/>
        <v>8240</v>
      </c>
      <c r="G56" s="4">
        <v>10300</v>
      </c>
      <c r="H56" s="8" t="s">
        <v>81</v>
      </c>
      <c r="I56" s="1" t="s">
        <v>82</v>
      </c>
      <c r="J56" s="69">
        <v>41640</v>
      </c>
      <c r="K56" s="69">
        <v>42004</v>
      </c>
    </row>
    <row r="57" spans="1:11" ht="17.25" customHeight="1">
      <c r="A57" s="8"/>
      <c r="B57" s="53"/>
      <c r="C57" s="53"/>
      <c r="D57" s="30" t="s">
        <v>35</v>
      </c>
      <c r="E57" s="30"/>
      <c r="F57" s="54">
        <f>SUM(F54:F56)</f>
        <v>30640</v>
      </c>
      <c r="G57" s="54">
        <f>SUM(G54:G56)</f>
        <v>38300</v>
      </c>
      <c r="H57" s="5"/>
      <c r="I57" s="1"/>
      <c r="J57" s="1"/>
      <c r="K57" s="69"/>
    </row>
    <row r="58" spans="1:11" ht="12.75">
      <c r="A58" s="8">
        <v>41</v>
      </c>
      <c r="B58" s="22">
        <v>3239</v>
      </c>
      <c r="C58" s="59">
        <v>79800000</v>
      </c>
      <c r="D58" s="22" t="s">
        <v>41</v>
      </c>
      <c r="E58" s="22"/>
      <c r="F58" s="18">
        <f t="shared" si="1"/>
        <v>160</v>
      </c>
      <c r="G58" s="23">
        <v>200</v>
      </c>
      <c r="H58" s="8" t="s">
        <v>81</v>
      </c>
      <c r="I58" s="1" t="s">
        <v>82</v>
      </c>
      <c r="J58" s="69">
        <v>41640</v>
      </c>
      <c r="K58" s="69">
        <v>42004</v>
      </c>
    </row>
    <row r="59" spans="1:11" ht="12.75">
      <c r="A59" s="8">
        <v>42</v>
      </c>
      <c r="B59" s="22">
        <v>3239</v>
      </c>
      <c r="C59" s="28">
        <v>79962000</v>
      </c>
      <c r="D59" s="22" t="s">
        <v>42</v>
      </c>
      <c r="E59" s="22"/>
      <c r="F59" s="18">
        <f t="shared" si="1"/>
        <v>160</v>
      </c>
      <c r="G59" s="23">
        <v>200</v>
      </c>
      <c r="H59" s="8" t="s">
        <v>81</v>
      </c>
      <c r="I59" s="1" t="s">
        <v>82</v>
      </c>
      <c r="J59" s="69">
        <v>41640</v>
      </c>
      <c r="K59" s="69">
        <v>42004</v>
      </c>
    </row>
    <row r="60" spans="1:11" ht="12.75">
      <c r="A60" s="8">
        <v>43</v>
      </c>
      <c r="B60" s="22">
        <v>3239</v>
      </c>
      <c r="C60" s="28">
        <v>71631200</v>
      </c>
      <c r="D60" s="22" t="s">
        <v>43</v>
      </c>
      <c r="E60" s="22"/>
      <c r="F60" s="18">
        <f t="shared" si="1"/>
        <v>4800</v>
      </c>
      <c r="G60" s="23">
        <v>6000</v>
      </c>
      <c r="H60" s="8" t="s">
        <v>81</v>
      </c>
      <c r="I60" s="1" t="s">
        <v>82</v>
      </c>
      <c r="J60" s="69">
        <v>41640</v>
      </c>
      <c r="K60" s="69">
        <v>42004</v>
      </c>
    </row>
    <row r="61" spans="1:11" ht="15.75" customHeight="1">
      <c r="A61" s="8">
        <v>44</v>
      </c>
      <c r="B61" s="22">
        <v>3239</v>
      </c>
      <c r="C61" s="59">
        <v>98390000</v>
      </c>
      <c r="D61" s="22" t="s">
        <v>44</v>
      </c>
      <c r="E61" s="22"/>
      <c r="F61" s="18">
        <f t="shared" si="1"/>
        <v>1280</v>
      </c>
      <c r="G61" s="23">
        <v>1600</v>
      </c>
      <c r="H61" s="8" t="s">
        <v>81</v>
      </c>
      <c r="I61" s="1" t="s">
        <v>82</v>
      </c>
      <c r="J61" s="69">
        <v>41640</v>
      </c>
      <c r="K61" s="69">
        <v>42004</v>
      </c>
    </row>
    <row r="62" spans="1:11" ht="15.75" customHeight="1">
      <c r="A62" s="8"/>
      <c r="B62" s="55"/>
      <c r="C62" s="53"/>
      <c r="D62" s="30" t="s">
        <v>45</v>
      </c>
      <c r="E62" s="30"/>
      <c r="F62" s="54">
        <f>SUM(F58:F61)</f>
        <v>6400</v>
      </c>
      <c r="G62" s="54">
        <f>SUM(G58:G61)</f>
        <v>8000</v>
      </c>
      <c r="H62" s="5"/>
      <c r="I62" s="1"/>
      <c r="J62" s="1"/>
      <c r="K62" s="69"/>
    </row>
    <row r="63" spans="1:11" ht="15.75" customHeight="1">
      <c r="A63" s="8">
        <v>45</v>
      </c>
      <c r="B63" s="33">
        <v>3292</v>
      </c>
      <c r="C63" s="62">
        <v>66514110</v>
      </c>
      <c r="D63" s="34" t="s">
        <v>36</v>
      </c>
      <c r="E63" s="34"/>
      <c r="F63" s="35">
        <v>14000</v>
      </c>
      <c r="G63" s="31">
        <v>14000</v>
      </c>
      <c r="H63" s="8" t="s">
        <v>81</v>
      </c>
      <c r="I63" s="2"/>
      <c r="J63" s="69">
        <v>41640</v>
      </c>
      <c r="K63" s="69">
        <v>42004</v>
      </c>
    </row>
    <row r="64" spans="1:11" ht="15.75" customHeight="1">
      <c r="A64" s="8">
        <v>46</v>
      </c>
      <c r="B64" s="36">
        <v>3294</v>
      </c>
      <c r="C64" s="32"/>
      <c r="D64" s="37" t="s">
        <v>37</v>
      </c>
      <c r="E64" s="37"/>
      <c r="F64" s="63">
        <f>G64-(G64*25/125)</f>
        <v>1600</v>
      </c>
      <c r="G64" s="31">
        <v>2000</v>
      </c>
      <c r="H64" s="8" t="s">
        <v>81</v>
      </c>
      <c r="I64" s="2"/>
      <c r="J64" s="69">
        <v>41640</v>
      </c>
      <c r="K64" s="69">
        <v>42004</v>
      </c>
    </row>
    <row r="65" spans="1:11" ht="15.75" customHeight="1">
      <c r="A65" s="8">
        <v>47</v>
      </c>
      <c r="B65" s="36">
        <v>3295</v>
      </c>
      <c r="C65" s="32"/>
      <c r="D65" s="37" t="s">
        <v>66</v>
      </c>
      <c r="E65" s="37"/>
      <c r="F65" s="38">
        <v>1800</v>
      </c>
      <c r="G65" s="31">
        <v>900</v>
      </c>
      <c r="H65" s="8" t="s">
        <v>81</v>
      </c>
      <c r="I65" s="2"/>
      <c r="J65" s="69">
        <v>41640</v>
      </c>
      <c r="K65" s="69">
        <v>42004</v>
      </c>
    </row>
    <row r="66" spans="1:11" ht="15.75" customHeight="1">
      <c r="A66" s="8">
        <v>48</v>
      </c>
      <c r="B66" s="36">
        <v>3299</v>
      </c>
      <c r="C66" s="32"/>
      <c r="D66" s="37" t="s">
        <v>78</v>
      </c>
      <c r="E66" s="37"/>
      <c r="F66" s="63">
        <f>G66-(G66*25/125)</f>
        <v>1360</v>
      </c>
      <c r="G66" s="31">
        <v>1700</v>
      </c>
      <c r="H66" s="8" t="s">
        <v>81</v>
      </c>
      <c r="I66" s="2"/>
      <c r="J66" s="69">
        <v>41640</v>
      </c>
      <c r="K66" s="69">
        <v>42004</v>
      </c>
    </row>
    <row r="67" spans="1:11" ht="16.5" customHeight="1">
      <c r="A67" s="8">
        <v>49</v>
      </c>
      <c r="B67" s="59">
        <v>3431</v>
      </c>
      <c r="C67" s="7">
        <v>66110000</v>
      </c>
      <c r="D67" s="29" t="s">
        <v>38</v>
      </c>
      <c r="E67" s="29"/>
      <c r="F67" s="64">
        <v>8000</v>
      </c>
      <c r="G67" s="65">
        <v>8000</v>
      </c>
      <c r="H67" s="2"/>
      <c r="I67" s="2"/>
      <c r="J67" s="69">
        <v>41640</v>
      </c>
      <c r="K67" s="69">
        <v>42004</v>
      </c>
    </row>
    <row r="68" spans="1:11" ht="16.5" customHeight="1">
      <c r="A68" s="8"/>
      <c r="B68" s="36"/>
      <c r="C68" s="32"/>
      <c r="D68" s="39" t="s">
        <v>46</v>
      </c>
      <c r="E68" s="39"/>
      <c r="F68" s="40">
        <f>SUM(F67:F67)</f>
        <v>8000</v>
      </c>
      <c r="G68" s="40">
        <f>SUM(G67:G67)</f>
        <v>8000</v>
      </c>
      <c r="H68" s="2"/>
      <c r="I68" s="2"/>
      <c r="J68" s="69"/>
      <c r="K68" s="69"/>
    </row>
    <row r="69" spans="1:11" ht="16.5" customHeight="1">
      <c r="A69" s="8">
        <v>50</v>
      </c>
      <c r="B69" s="32"/>
      <c r="C69" s="32"/>
      <c r="D69" s="39" t="s">
        <v>51</v>
      </c>
      <c r="E69" s="39"/>
      <c r="F69" s="40">
        <v>600</v>
      </c>
      <c r="G69" s="31">
        <v>600</v>
      </c>
      <c r="H69" s="8"/>
      <c r="I69" s="2"/>
      <c r="J69" s="69">
        <v>41640</v>
      </c>
      <c r="K69" s="69">
        <v>42004</v>
      </c>
    </row>
    <row r="70" spans="1:11" ht="15" customHeight="1" thickBot="1">
      <c r="A70" s="8">
        <v>51</v>
      </c>
      <c r="B70" s="32"/>
      <c r="C70" s="32"/>
      <c r="D70" s="39" t="s">
        <v>39</v>
      </c>
      <c r="E70" s="39"/>
      <c r="F70" s="41">
        <v>38000</v>
      </c>
      <c r="G70" s="67">
        <v>38000</v>
      </c>
      <c r="H70" s="8"/>
      <c r="I70" s="2"/>
      <c r="J70" s="69">
        <v>41640</v>
      </c>
      <c r="K70" s="69">
        <v>42004</v>
      </c>
    </row>
    <row r="71" spans="1:11" ht="28.5" customHeight="1" thickBot="1">
      <c r="A71" s="8"/>
      <c r="B71" s="43"/>
      <c r="C71" s="42"/>
      <c r="D71" s="44" t="s">
        <v>40</v>
      </c>
      <c r="E71" s="44"/>
      <c r="F71" s="66">
        <f>F15+F34+F36+F46+F51+F53+F57+F62+F63+F66+F68+F69+F70+F9+63+F65+F66</f>
        <v>412410.12</v>
      </c>
      <c r="G71" s="68">
        <f>G9+G15+G34+G36+G46+G51+G53+G57+G62+G63+G64+G65+G66+G68+G69+G70</f>
        <v>494499.9976</v>
      </c>
      <c r="H71" s="2"/>
      <c r="I71" s="2"/>
      <c r="J71" s="2"/>
      <c r="K71" s="70"/>
    </row>
    <row r="72" spans="1:11" ht="31.5" customHeight="1">
      <c r="A72" s="84" t="s">
        <v>96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</row>
    <row r="73" spans="1:11" ht="51" customHeight="1">
      <c r="A73" s="8">
        <v>52</v>
      </c>
      <c r="B73" s="8">
        <v>412</v>
      </c>
      <c r="C73" s="1"/>
      <c r="D73" s="71" t="s">
        <v>99</v>
      </c>
      <c r="E73" s="2"/>
      <c r="F73" s="72">
        <v>61600</v>
      </c>
      <c r="G73" s="72">
        <v>77000</v>
      </c>
      <c r="H73" s="8" t="s">
        <v>81</v>
      </c>
      <c r="I73" s="2" t="s">
        <v>91</v>
      </c>
      <c r="J73" s="69">
        <v>41640</v>
      </c>
      <c r="K73" s="69">
        <v>42004</v>
      </c>
    </row>
    <row r="74" spans="1:11" ht="37.5" customHeight="1">
      <c r="A74" s="8">
        <v>53</v>
      </c>
      <c r="B74" s="8">
        <v>412</v>
      </c>
      <c r="C74" s="1"/>
      <c r="D74" s="71" t="s">
        <v>98</v>
      </c>
      <c r="E74" s="2"/>
      <c r="F74" s="72">
        <v>38400</v>
      </c>
      <c r="G74" s="72">
        <v>48000</v>
      </c>
      <c r="H74" s="8" t="s">
        <v>81</v>
      </c>
      <c r="I74" s="2" t="s">
        <v>91</v>
      </c>
      <c r="J74" s="69">
        <v>41640</v>
      </c>
      <c r="K74" s="69">
        <v>42004</v>
      </c>
    </row>
    <row r="75" spans="1:11" ht="37.5" customHeight="1">
      <c r="A75" s="8">
        <v>54</v>
      </c>
      <c r="B75" s="8">
        <v>412</v>
      </c>
      <c r="C75" s="1"/>
      <c r="D75" s="71" t="s">
        <v>100</v>
      </c>
      <c r="E75" s="2"/>
      <c r="F75" s="72">
        <v>16000</v>
      </c>
      <c r="G75" s="72">
        <v>20000</v>
      </c>
      <c r="H75" s="8" t="s">
        <v>81</v>
      </c>
      <c r="I75" s="2" t="s">
        <v>91</v>
      </c>
      <c r="J75" s="69">
        <v>41640</v>
      </c>
      <c r="K75" s="69">
        <v>42004</v>
      </c>
    </row>
    <row r="76" spans="1:11" ht="37.5" customHeight="1">
      <c r="A76" s="8">
        <v>55</v>
      </c>
      <c r="B76" s="8">
        <v>422</v>
      </c>
      <c r="C76" s="1"/>
      <c r="D76" s="71" t="s">
        <v>102</v>
      </c>
      <c r="E76" s="2"/>
      <c r="F76" s="72">
        <v>46400</v>
      </c>
      <c r="G76" s="72">
        <v>58000</v>
      </c>
      <c r="H76" s="8" t="s">
        <v>81</v>
      </c>
      <c r="I76" s="2" t="s">
        <v>91</v>
      </c>
      <c r="J76" s="69">
        <v>41640</v>
      </c>
      <c r="K76" s="69">
        <v>42004</v>
      </c>
    </row>
    <row r="77" spans="1:11" ht="27.75" customHeight="1">
      <c r="A77" s="8">
        <v>56</v>
      </c>
      <c r="B77" s="8">
        <v>422</v>
      </c>
      <c r="C77" s="1"/>
      <c r="D77" s="71" t="s">
        <v>101</v>
      </c>
      <c r="E77" s="2"/>
      <c r="F77" s="72">
        <v>20000</v>
      </c>
      <c r="G77" s="72">
        <v>25000</v>
      </c>
      <c r="H77" s="8" t="s">
        <v>81</v>
      </c>
      <c r="I77" s="2" t="s">
        <v>91</v>
      </c>
      <c r="J77" s="69">
        <v>41640</v>
      </c>
      <c r="K77" s="69">
        <v>42004</v>
      </c>
    </row>
    <row r="78" spans="1:11" ht="24.75" customHeight="1" thickBot="1">
      <c r="A78" s="73">
        <v>57</v>
      </c>
      <c r="B78" s="73">
        <v>426</v>
      </c>
      <c r="C78" s="75"/>
      <c r="D78" s="83" t="s">
        <v>103</v>
      </c>
      <c r="E78" s="76"/>
      <c r="F78" s="77">
        <v>29108.8</v>
      </c>
      <c r="G78" s="77">
        <v>36386</v>
      </c>
      <c r="H78" s="8" t="s">
        <v>81</v>
      </c>
      <c r="I78" s="2" t="s">
        <v>91</v>
      </c>
      <c r="J78" s="76"/>
      <c r="K78" s="76"/>
    </row>
    <row r="79" spans="1:11" ht="33" customHeight="1" thickBot="1">
      <c r="A79" s="78"/>
      <c r="B79" s="79"/>
      <c r="C79" s="79"/>
      <c r="D79" s="81" t="s">
        <v>97</v>
      </c>
      <c r="E79" s="79"/>
      <c r="F79" s="82">
        <f>SUM(F73:F78)</f>
        <v>211508.8</v>
      </c>
      <c r="G79" s="82">
        <f>SUM(G73:G78)</f>
        <v>264386</v>
      </c>
      <c r="H79" s="79"/>
      <c r="I79" s="79"/>
      <c r="J79" s="79"/>
      <c r="K79" s="80"/>
    </row>
    <row r="80" spans="1:11" ht="12.7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1:11" ht="12.7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1:11" ht="12.7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1:11" ht="12.7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1:11" ht="12.7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</row>
  </sheetData>
  <sheetProtection/>
  <mergeCells count="1">
    <mergeCell ref="A72:K7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Branimir Oman</dc:creator>
  <cp:keywords/>
  <dc:description/>
  <cp:lastModifiedBy>Branimir Oman</cp:lastModifiedBy>
  <cp:lastPrinted>2010-12-09T10:15:04Z</cp:lastPrinted>
  <dcterms:created xsi:type="dcterms:W3CDTF">2009-10-23T10:57:17Z</dcterms:created>
  <dcterms:modified xsi:type="dcterms:W3CDTF">2015-11-19T13:07:16Z</dcterms:modified>
  <cp:category/>
  <cp:version/>
  <cp:contentType/>
  <cp:contentStatus/>
</cp:coreProperties>
</file>